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ИПР 2026-2030гг Элеконт\Формы рабочие\"/>
    </mc:Choice>
  </mc:AlternateContent>
  <bookViews>
    <workbookView xWindow="-120" yWindow="-120" windowWidth="29040" windowHeight="15840"/>
  </bookViews>
  <sheets>
    <sheet name="ф14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ф14!$10:$13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ф14!$A$1:$W$49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5" i="1" l="1"/>
  <c r="U17" i="1"/>
  <c r="W15" i="1"/>
  <c r="W17" i="1"/>
  <c r="W21" i="1"/>
  <c r="W23" i="1"/>
  <c r="U23" i="1"/>
  <c r="K15" i="1"/>
  <c r="K47" i="1"/>
  <c r="K49" i="1"/>
  <c r="K48" i="1"/>
  <c r="K39" i="1"/>
  <c r="K40" i="1"/>
  <c r="K38" i="1"/>
  <c r="K33" i="1"/>
  <c r="K34" i="1"/>
  <c r="K35" i="1"/>
  <c r="K36" i="1"/>
  <c r="K32" i="1"/>
  <c r="I39" i="1"/>
  <c r="I40" i="1"/>
  <c r="I38" i="1"/>
  <c r="I33" i="1"/>
  <c r="I34" i="1"/>
  <c r="I35" i="1"/>
  <c r="I36" i="1"/>
  <c r="I32" i="1"/>
  <c r="F40" i="1"/>
  <c r="F39" i="1"/>
  <c r="F38" i="1"/>
  <c r="F36" i="1"/>
  <c r="F35" i="1"/>
  <c r="F34" i="1"/>
  <c r="F33" i="1"/>
  <c r="F32" i="1"/>
  <c r="D31" i="1"/>
  <c r="J17" i="1" l="1"/>
  <c r="L17" i="1"/>
  <c r="M17" i="1"/>
  <c r="F21" i="1"/>
  <c r="I21" i="1"/>
  <c r="L21" i="1"/>
  <c r="M21" i="1"/>
  <c r="D21" i="1"/>
  <c r="W30" i="1"/>
  <c r="V30" i="1"/>
  <c r="U30" i="1"/>
  <c r="U31" i="1"/>
  <c r="W37" i="1"/>
  <c r="V37" i="1"/>
  <c r="D37" i="1"/>
  <c r="F37" i="1"/>
  <c r="I37" i="1"/>
  <c r="I31" i="1"/>
  <c r="F31" i="1"/>
  <c r="G30" i="1"/>
  <c r="H30" i="1"/>
  <c r="J30" i="1"/>
  <c r="I49" i="1"/>
  <c r="I47" i="1" s="1"/>
  <c r="I48" i="1"/>
  <c r="F49" i="1"/>
  <c r="F47" i="1" s="1"/>
  <c r="F48" i="1"/>
  <c r="K21" i="1"/>
  <c r="V47" i="1"/>
  <c r="W47" i="1"/>
  <c r="D47" i="1"/>
  <c r="I30" i="1" l="1"/>
  <c r="I23" i="1" s="1"/>
  <c r="I17" i="1" s="1"/>
  <c r="I15" i="1" s="1"/>
  <c r="F30" i="1"/>
  <c r="F23" i="1" s="1"/>
  <c r="F17" i="1" s="1"/>
  <c r="F15" i="1" s="1"/>
  <c r="D30" i="1"/>
  <c r="D23" i="1" s="1"/>
  <c r="D17" i="1" s="1"/>
  <c r="D15" i="1" s="1"/>
  <c r="K28" i="1"/>
  <c r="K27" i="1" s="1"/>
  <c r="K18" i="1"/>
  <c r="K19" i="1"/>
  <c r="K20" i="1"/>
  <c r="R28" i="1"/>
  <c r="R27" i="1" s="1"/>
  <c r="R23" i="1" s="1"/>
  <c r="R17" i="1" s="1"/>
  <c r="R15" i="1" s="1"/>
  <c r="I28" i="1"/>
  <c r="F28" i="1" l="1"/>
  <c r="I27" i="1"/>
  <c r="K37" i="1" l="1"/>
  <c r="K31" i="1"/>
  <c r="F27" i="1"/>
  <c r="K30" i="1" l="1"/>
  <c r="K23" i="1" s="1"/>
  <c r="K17" i="1" s="1"/>
  <c r="F25" i="1"/>
  <c r="F26" i="1"/>
  <c r="D28" i="1"/>
  <c r="D27" i="1" s="1"/>
</calcChain>
</file>

<file path=xl/sharedStrings.xml><?xml version="1.0" encoding="utf-8"?>
<sst xmlns="http://schemas.openxmlformats.org/spreadsheetml/2006/main" count="652" uniqueCount="132">
  <si>
    <t>Приложение  № 14</t>
  </si>
  <si>
    <t>к приказу Минэнерго России</t>
  </si>
  <si>
    <t>от «__» _____ 2016 г. №___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</si>
  <si>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</si>
  <si>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</si>
  <si>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</si>
  <si>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</si>
  <si>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</si>
  <si>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</si>
  <si>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</si>
  <si>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</si>
  <si>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</si>
  <si>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</si>
  <si>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</si>
  <si>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</si>
  <si>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</si>
  <si>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Мощность, МВА</t>
  </si>
  <si>
    <t>Протяженность, км</t>
  </si>
  <si>
    <t>точки учета</t>
  </si>
  <si>
    <t>шт, комплекты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</si>
  <si>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</si>
  <si>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</si>
  <si>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</si>
  <si>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</si>
  <si>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</si>
  <si>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</si>
  <si>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</si>
  <si>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</si>
  <si>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</si>
  <si>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</si>
  <si>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</si>
  <si>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</si>
  <si>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</si>
  <si>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</si>
  <si>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</si>
  <si>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16.4.1</t>
  </si>
  <si>
    <t>16.4.2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</si>
  <si>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</si>
  <si>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</si>
  <si>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</si>
  <si>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</si>
  <si>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</si>
  <si>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</si>
  <si>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</si>
  <si>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</si>
  <si>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</si>
  <si>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</si>
  <si>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</si>
  <si>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</si>
  <si>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</si>
  <si>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</si>
  <si>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</si>
  <si>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</si>
  <si>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</si>
  <si>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</si>
  <si>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</si>
  <si>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</si>
  <si>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</si>
  <si>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</si>
  <si>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</si>
  <si>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</si>
  <si>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</si>
  <si>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</si>
  <si>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</si>
  <si>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</si>
  <si>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</si>
  <si>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</si>
  <si>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</si>
  <si>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</si>
  <si>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</si>
  <si>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</si>
  <si>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</si>
  <si>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</si>
  <si>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</si>
  <si>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</si>
  <si>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</si>
  <si>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</si>
  <si>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</si>
  <si>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</si>
  <si>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</si>
  <si>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</si>
  <si>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</si>
  <si>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</si>
  <si>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</si>
  <si>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</si>
  <si>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Год раскрытия информации: 2025 год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</si>
  <si>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</si>
  <si>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</si>
  <si>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Общество с ограниченой ответственностью "Элеконт"</t>
    </r>
  </si>
  <si>
    <t>1.6.1.2027</t>
  </si>
  <si>
    <t>1.6.1.2028</t>
  </si>
  <si>
    <t>1.2.3.1.2026</t>
  </si>
  <si>
    <t>P_1.2.3.1.2026</t>
  </si>
  <si>
    <t>1.2.3.1.2027</t>
  </si>
  <si>
    <t>P_1.2.3.1.2027</t>
  </si>
  <si>
    <t>1.2.3.1.2028</t>
  </si>
  <si>
    <t>P_1.2.3.1.2028</t>
  </si>
  <si>
    <t>1.2.3.1.2029</t>
  </si>
  <si>
    <t>P_1.2.3.1.2029</t>
  </si>
  <si>
    <t>1.2.3.1.2030</t>
  </si>
  <si>
    <t>P_1.2.3.1.2030</t>
  </si>
  <si>
    <t>1.2.3.5</t>
  </si>
  <si>
    <t>"Включение приборов учёта в систему сбора и передачи данных, класс напряжения 0,22(0,4) кВ, всего,   в том числе:"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</si>
  <si>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</si>
  <si>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</si>
  <si>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</si>
  <si>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2029г.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</si>
  <si>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2030г.</t>
  </si>
  <si>
    <t>1.2.3.5.1.2026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</si>
  <si>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 КП  "Усадьба Есаулова" (ИЖС)</t>
  </si>
  <si>
    <t>P_1.2.3.5.1.2026</t>
  </si>
  <si>
    <t>1.2.3.5.1.2027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</si>
  <si>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</t>
  </si>
  <si>
    <t>P_1.2.3.5.1.2027</t>
  </si>
  <si>
    <t>1.2.3.5.1.2028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</si>
  <si>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г.Тюмень,  СНТ "Поле чудес-2" (ИЖС).</t>
  </si>
  <si>
    <t>P_1.2.3.5.1.2028</t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</si>
  <si>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</si>
  <si>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P_1.6.1.2027</t>
  </si>
  <si>
    <t>приобретение автотранспортного средства повышенной проходимости - грузопассажирский автомобиль УАЗ Профи, колёсная формула 4*4, 6-ти местный.</t>
  </si>
  <si>
    <t>P_1.6.1.2028</t>
  </si>
  <si>
    <t>КП, прайс</t>
  </si>
  <si>
    <t>Выполнение требований действующего законодательства в части замены приборов учёта и создания доступа пользователю к набору функций интеллектуальной системы учёта электроэнергии, перечень которых закреплён законодательно. Повышение качества и надежности электроснабжения потребителей.</t>
  </si>
  <si>
    <t>Обеспечение техникой оперативный и ремонтный персонал предприятия при расширении зоны обслуживания</t>
  </si>
  <si>
    <t>ЛСР №02-01-01</t>
  </si>
  <si>
    <t>ЛСР №02-01-02</t>
  </si>
  <si>
    <t>ЛСР №02-01-03</t>
  </si>
  <si>
    <t>ЛСР №02-01-04</t>
  </si>
  <si>
    <t>ЛСР №02-01-05</t>
  </si>
  <si>
    <t>ЛСР №02-01-06</t>
  </si>
  <si>
    <t>ЛСР №02-01-07</t>
  </si>
  <si>
    <t>ЛСР №02-01-08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</si>
</sst>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/>
    <xf numFmtId="0" fontId="1" fillId="0" borderId="0"/>
    <xf numFmtId="0" fontId="2" fillId="0" borderId="0"/>
  </cellStyleXfs>
  <cellXfs count="64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7" fillId="0" borderId="0" xfId="2" applyFont="1" applyFill="1" applyAlignment="1">
      <alignment horizontal="center" vertical="top"/>
    </xf>
    <xf numFmtId="0" fontId="3" fillId="0" borderId="0" xfId="1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left" vertical="center" wrapText="1"/>
    </xf>
    <xf numFmtId="2" fontId="11" fillId="0" borderId="1" xfId="2" applyNumberFormat="1" applyFont="1" applyFill="1" applyBorder="1" applyAlignment="1">
      <alignment horizontal="center"/>
    </xf>
    <xf numFmtId="0" fontId="11" fillId="0" borderId="0" xfId="2" applyFont="1" applyFill="1"/>
    <xf numFmtId="0" fontId="2" fillId="0" borderId="1" xfId="0" applyFont="1" applyFill="1" applyBorder="1" applyAlignment="1">
      <alignment horizontal="center" vertical="center"/>
    </xf>
    <xf numFmtId="2" fontId="12" fillId="0" borderId="1" xfId="2" applyNumberFormat="1" applyFont="1" applyFill="1" applyBorder="1" applyAlignment="1">
      <alignment horizontal="center"/>
    </xf>
    <xf numFmtId="0" fontId="12" fillId="0" borderId="0" xfId="2" applyFont="1" applyFill="1"/>
    <xf numFmtId="2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13" fillId="0" borderId="0" xfId="2" applyNumberFormat="1" applyFont="1" applyFill="1"/>
    <xf numFmtId="0" fontId="13" fillId="0" borderId="0" xfId="2" applyFont="1" applyFill="1"/>
    <xf numFmtId="0" fontId="13" fillId="0" borderId="0" xfId="2" applyFont="1" applyFill="1" applyAlignment="1">
      <alignment horizontal="left"/>
    </xf>
    <xf numFmtId="0" fontId="7" fillId="0" borderId="1" xfId="2" applyFont="1" applyBorder="1" applyAlignment="1">
      <alignment horizontal="center" vertical="center"/>
    </xf>
    <xf numFmtId="0" fontId="7" fillId="0" borderId="1" xfId="2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2" fontId="11" fillId="0" borderId="1" xfId="2" applyNumberFormat="1" applyFont="1" applyBorder="1" applyAlignment="1">
      <alignment horizontal="center"/>
    </xf>
    <xf numFmtId="2" fontId="12" fillId="0" borderId="1" xfId="2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4" fontId="7" fillId="0" borderId="1" xfId="2" applyNumberFormat="1" applyFont="1" applyBorder="1" applyAlignment="1">
      <alignment horizontal="center" vertical="center"/>
    </xf>
    <xf numFmtId="2" fontId="11" fillId="0" borderId="1" xfId="2" applyNumberFormat="1" applyFont="1" applyFill="1" applyBorder="1" applyAlignment="1">
      <alignment horizontal="center" vertical="center"/>
    </xf>
    <xf numFmtId="0" fontId="7" fillId="0" borderId="5" xfId="2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49" fontId="7" fillId="0" borderId="1" xfId="2" applyNumberFormat="1" applyFont="1" applyBorder="1" applyAlignment="1">
      <alignment horizontal="center" vertical="center"/>
    </xf>
    <xf numFmtId="0" fontId="7" fillId="0" borderId="1" xfId="3" applyFont="1" applyBorder="1" applyAlignment="1">
      <alignment vertical="center" wrapText="1" shrinkToFit="1"/>
    </xf>
    <xf numFmtId="2" fontId="2" fillId="2" borderId="1" xfId="0" applyNumberFormat="1" applyFont="1" applyFill="1" applyBorder="1" applyAlignment="1">
      <alignment horizontal="center" vertical="center"/>
    </xf>
    <xf numFmtId="4" fontId="7" fillId="0" borderId="1" xfId="2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2" fontId="11" fillId="2" borderId="1" xfId="2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7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10" fillId="0" borderId="1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4" fontId="7" fillId="2" borderId="1" xfId="2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14" xfId="4"/>
    <cellStyle name="Обычный 3" xfId="1"/>
    <cellStyle name="Обычный 48 2 2" xfId="3"/>
    <cellStyle name="Обычный 7" xfId="2"/>
  </cellStyles>
  <dxfs count="60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мощность/протяженность сетей (корректировка)</v>
          </cell>
        </row>
      </sheetData>
      <sheetData sheetId="4" refreshError="1">
        <row r="4">
          <cell r="K4" t="str">
            <v>Проектная мощность/протяженность сетей (корректировка)</v>
          </cell>
        </row>
        <row r="12">
          <cell r="M12">
            <v>107.864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</v>
          </cell>
          <cell r="AC12">
            <v>131.66399999999999</v>
          </cell>
        </row>
        <row r="13">
          <cell r="N13">
            <v>97.001999999999995</v>
          </cell>
          <cell r="S13">
            <v>145.89400000000001</v>
          </cell>
          <cell r="X13">
            <v>75.507000000000005</v>
          </cell>
          <cell r="AC13">
            <v>88.697000000000003</v>
          </cell>
        </row>
        <row r="14">
          <cell r="O14">
            <v>190.744</v>
          </cell>
          <cell r="T14">
            <v>117.008</v>
          </cell>
          <cell r="Y14">
            <v>140.79300000000001</v>
          </cell>
          <cell r="AD14">
            <v>138.96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</v>
          </cell>
          <cell r="Q22">
            <v>230.893</v>
          </cell>
          <cell r="R22">
            <v>41.06</v>
          </cell>
          <cell r="S22">
            <v>70.462000000000003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68.299000000000007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59.932000000000002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1.8364916044776101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9.8062416394793903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10.101311439854699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88564.044532580796</v>
          </cell>
          <cell r="J32">
            <v>71992.501444986803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80505.044532580796</v>
          </cell>
          <cell r="J37">
            <v>63387.501444986803</v>
          </cell>
        </row>
        <row r="42">
          <cell r="H42">
            <v>13310.1539185609</v>
          </cell>
          <cell r="I42">
            <v>10816.9432689022</v>
          </cell>
          <cell r="J42">
            <v>10288.5621297654</v>
          </cell>
        </row>
        <row r="43">
          <cell r="H43">
            <v>11848.9267915378</v>
          </cell>
          <cell r="I43">
            <v>9629.4280055400995</v>
          </cell>
          <cell r="J43">
            <v>10468.669280984601</v>
          </cell>
        </row>
        <row r="44">
          <cell r="H44">
            <v>26022.106076710199</v>
          </cell>
          <cell r="I44">
            <v>21147.737801634899</v>
          </cell>
          <cell r="J44">
            <v>29420.866092930701</v>
          </cell>
        </row>
        <row r="45">
          <cell r="H45">
            <v>7382.8132131911298</v>
          </cell>
          <cell r="I45">
            <v>5999.8909239228597</v>
          </cell>
          <cell r="J45">
            <v>7580.9024963193096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457.75700000000001</v>
          </cell>
          <cell r="G54">
            <v>368.47899999999998</v>
          </cell>
          <cell r="H54">
            <v>444.20800000000003</v>
          </cell>
          <cell r="I54">
            <v>382.399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</sheetPr>
  <dimension ref="A1:W49"/>
  <sheetViews>
    <sheetView tabSelected="1" view="pageBreakPreview" zoomScale="60" workbookViewId="0">
      <selection activeCell="D11" sqref="D11:D13"/>
    </sheetView>
  </sheetViews>
  <sheetFormatPr defaultColWidth="9" defaultRowHeight="12" x14ac:dyDescent="0.2"/>
  <cols>
    <col min="1" max="1" width="10.875" style="23" customWidth="1"/>
    <col min="2" max="2" width="93.875" style="24" customWidth="1"/>
    <col min="3" max="3" width="21.5" style="23" customWidth="1"/>
    <col min="4" max="4" width="15.25" style="22" customWidth="1"/>
    <col min="5" max="5" width="19.75" style="22" customWidth="1"/>
    <col min="6" max="6" width="11.25" style="22" customWidth="1"/>
    <col min="7" max="7" width="5" style="22" bestFit="1" customWidth="1"/>
    <col min="8" max="8" width="5.75" style="22" bestFit="1" customWidth="1"/>
    <col min="9" max="9" width="16.375" style="22" bestFit="1" customWidth="1"/>
    <col min="10" max="10" width="5.75" style="22" bestFit="1" customWidth="1"/>
    <col min="11" max="11" width="12.75" style="22" customWidth="1"/>
    <col min="12" max="12" width="13" style="22" customWidth="1"/>
    <col min="13" max="13" width="17.75" style="22" customWidth="1"/>
    <col min="14" max="14" width="45.375" style="22" customWidth="1"/>
    <col min="15" max="15" width="30.75" style="22" customWidth="1"/>
    <col min="16" max="16" width="10.25" style="22" customWidth="1"/>
    <col min="17" max="21" width="10.625" style="22" customWidth="1"/>
    <col min="22" max="22" width="13.625" style="22" customWidth="1"/>
    <col min="23" max="23" width="14.875" style="22" bestFit="1" customWidth="1"/>
    <col min="24" max="16384" width="9" style="22"/>
  </cols>
  <sheetData>
    <row r="1" spans="1:23" s="1" customFormat="1" ht="18.75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3" t="s">
        <v>0</v>
      </c>
    </row>
    <row r="2" spans="1:23" s="1" customFormat="1" ht="18.75" x14ac:dyDescent="0.3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4" t="s">
        <v>1</v>
      </c>
    </row>
    <row r="3" spans="1:23" s="1" customFormat="1" ht="18.75" x14ac:dyDescent="0.3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4" t="s">
        <v>2</v>
      </c>
    </row>
    <row r="4" spans="1:23" s="1" customFormat="1" ht="16.5" x14ac:dyDescent="0.25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</row>
    <row r="5" spans="1:23" s="1" customFormat="1" ht="15" x14ac:dyDescent="0.25"/>
    <row r="6" spans="1:23" s="1" customFormat="1" ht="15.75" x14ac:dyDescent="0.25">
      <c r="A6" s="44" t="s">
        <v>88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s="1" customFormat="1" ht="15.75" x14ac:dyDescent="0.25">
      <c r="A7" s="45" t="s">
        <v>4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</row>
    <row r="8" spans="1:23" s="1" customFormat="1" ht="15.75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</row>
    <row r="9" spans="1:23" s="1" customFormat="1" ht="15.75" x14ac:dyDescent="0.25">
      <c r="A9" s="46" t="s">
        <v>85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</row>
    <row r="10" spans="1:23" s="6" customFormat="1" ht="16.5" customHeight="1" x14ac:dyDescent="0.2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</row>
    <row r="11" spans="1:23" s="6" customFormat="1" ht="38.25" customHeight="1" x14ac:dyDescent="0.25">
      <c r="A11" s="41" t="s">
        <v>5</v>
      </c>
      <c r="B11" s="41" t="s">
        <v>6</v>
      </c>
      <c r="C11" s="41" t="s">
        <v>7</v>
      </c>
      <c r="D11" s="42" t="s">
        <v>8</v>
      </c>
      <c r="E11" s="42" t="s">
        <v>9</v>
      </c>
      <c r="F11" s="51" t="s">
        <v>10</v>
      </c>
      <c r="G11" s="52"/>
      <c r="H11" s="52"/>
      <c r="I11" s="52"/>
      <c r="J11" s="53"/>
      <c r="K11" s="57" t="s">
        <v>11</v>
      </c>
      <c r="L11" s="51" t="s">
        <v>12</v>
      </c>
      <c r="M11" s="53"/>
      <c r="N11" s="41" t="s">
        <v>13</v>
      </c>
      <c r="O11" s="60" t="s">
        <v>14</v>
      </c>
      <c r="P11" s="48" t="s">
        <v>15</v>
      </c>
      <c r="Q11" s="48"/>
      <c r="R11" s="48"/>
      <c r="S11" s="48"/>
      <c r="T11" s="48"/>
      <c r="U11" s="48"/>
      <c r="V11" s="48"/>
      <c r="W11" s="48"/>
    </row>
    <row r="12" spans="1:23" s="6" customFormat="1" ht="51" customHeight="1" x14ac:dyDescent="0.25">
      <c r="A12" s="41"/>
      <c r="B12" s="41"/>
      <c r="C12" s="41"/>
      <c r="D12" s="42"/>
      <c r="E12" s="42"/>
      <c r="F12" s="54"/>
      <c r="G12" s="55"/>
      <c r="H12" s="55"/>
      <c r="I12" s="55"/>
      <c r="J12" s="56"/>
      <c r="K12" s="58"/>
      <c r="L12" s="54"/>
      <c r="M12" s="56"/>
      <c r="N12" s="41"/>
      <c r="O12" s="61"/>
      <c r="P12" s="48" t="s">
        <v>16</v>
      </c>
      <c r="Q12" s="48"/>
      <c r="R12" s="49" t="s">
        <v>17</v>
      </c>
      <c r="S12" s="50"/>
      <c r="T12" s="48" t="s">
        <v>18</v>
      </c>
      <c r="U12" s="48"/>
      <c r="V12" s="48" t="s">
        <v>19</v>
      </c>
      <c r="W12" s="48"/>
    </row>
    <row r="13" spans="1:23" s="6" customFormat="1" ht="137.25" customHeight="1" x14ac:dyDescent="0.25">
      <c r="A13" s="41"/>
      <c r="B13" s="41"/>
      <c r="C13" s="41"/>
      <c r="D13" s="42"/>
      <c r="E13" s="42"/>
      <c r="F13" s="7" t="s">
        <v>20</v>
      </c>
      <c r="G13" s="7" t="s">
        <v>21</v>
      </c>
      <c r="H13" s="7" t="s">
        <v>22</v>
      </c>
      <c r="I13" s="8" t="s">
        <v>23</v>
      </c>
      <c r="J13" s="7" t="s">
        <v>24</v>
      </c>
      <c r="K13" s="59"/>
      <c r="L13" s="9" t="s">
        <v>25</v>
      </c>
      <c r="M13" s="9" t="s">
        <v>26</v>
      </c>
      <c r="N13" s="41"/>
      <c r="O13" s="62"/>
      <c r="P13" s="10" t="s">
        <v>27</v>
      </c>
      <c r="Q13" s="10" t="s">
        <v>28</v>
      </c>
      <c r="R13" s="10" t="s">
        <v>27</v>
      </c>
      <c r="S13" s="10" t="s">
        <v>28</v>
      </c>
      <c r="T13" s="10" t="s">
        <v>27</v>
      </c>
      <c r="U13" s="10" t="s">
        <v>28</v>
      </c>
      <c r="V13" s="10" t="s">
        <v>27</v>
      </c>
      <c r="W13" s="10" t="s">
        <v>28</v>
      </c>
    </row>
    <row r="14" spans="1:23" s="6" customFormat="1" ht="15" customHeight="1" x14ac:dyDescent="0.25">
      <c r="A14" s="11">
        <v>1</v>
      </c>
      <c r="B14" s="11">
        <v>2</v>
      </c>
      <c r="C14" s="11">
        <v>3</v>
      </c>
      <c r="D14" s="11">
        <v>4</v>
      </c>
      <c r="E14" s="11">
        <v>5</v>
      </c>
      <c r="F14" s="11">
        <v>6</v>
      </c>
      <c r="G14" s="11">
        <v>7</v>
      </c>
      <c r="H14" s="11">
        <v>8</v>
      </c>
      <c r="I14" s="11">
        <v>9</v>
      </c>
      <c r="J14" s="11">
        <v>10</v>
      </c>
      <c r="K14" s="11">
        <v>11</v>
      </c>
      <c r="L14" s="11">
        <v>12</v>
      </c>
      <c r="M14" s="11">
        <v>13</v>
      </c>
      <c r="N14" s="11">
        <v>14</v>
      </c>
      <c r="O14" s="11">
        <v>15</v>
      </c>
      <c r="P14" s="12" t="s">
        <v>29</v>
      </c>
      <c r="Q14" s="12" t="s">
        <v>30</v>
      </c>
      <c r="R14" s="12" t="s">
        <v>31</v>
      </c>
      <c r="S14" s="12" t="s">
        <v>32</v>
      </c>
      <c r="T14" s="12" t="s">
        <v>33</v>
      </c>
      <c r="U14" s="12" t="s">
        <v>34</v>
      </c>
      <c r="V14" s="12" t="s">
        <v>35</v>
      </c>
      <c r="W14" s="12" t="s">
        <v>36</v>
      </c>
    </row>
    <row r="15" spans="1:23" s="16" customFormat="1" ht="15.75" x14ac:dyDescent="0.25">
      <c r="A15" s="13" t="s">
        <v>37</v>
      </c>
      <c r="B15" s="14" t="s">
        <v>38</v>
      </c>
      <c r="C15" s="15" t="s">
        <v>39</v>
      </c>
      <c r="D15" s="15">
        <f>D16+D17+D18+D19+D20+D21</f>
        <v>56.764035012000001</v>
      </c>
      <c r="E15" s="15" t="s">
        <v>40</v>
      </c>
      <c r="F15" s="15">
        <f t="shared" ref="F15:K15" si="0">F16+F17+F18+F19+F20+F21</f>
        <v>56.764035012000001</v>
      </c>
      <c r="G15" s="15" t="s">
        <v>40</v>
      </c>
      <c r="H15" s="15" t="s">
        <v>40</v>
      </c>
      <c r="I15" s="15">
        <f t="shared" si="0"/>
        <v>56.764035012000001</v>
      </c>
      <c r="J15" s="15" t="s">
        <v>40</v>
      </c>
      <c r="K15" s="15">
        <f>K17+K21</f>
        <v>47.303362509999999</v>
      </c>
      <c r="L15" s="15" t="s">
        <v>40</v>
      </c>
      <c r="M15" s="15" t="s">
        <v>40</v>
      </c>
      <c r="N15" s="15" t="s">
        <v>40</v>
      </c>
      <c r="O15" s="15" t="s">
        <v>40</v>
      </c>
      <c r="P15" s="15" t="s">
        <v>40</v>
      </c>
      <c r="Q15" s="15" t="s">
        <v>40</v>
      </c>
      <c r="R15" s="28">
        <f>R17</f>
        <v>0</v>
      </c>
      <c r="S15" s="15" t="s">
        <v>40</v>
      </c>
      <c r="T15" s="15">
        <v>0</v>
      </c>
      <c r="U15" s="15">
        <f>U17</f>
        <v>1293</v>
      </c>
      <c r="V15" s="15" t="s">
        <v>40</v>
      </c>
      <c r="W15" s="15">
        <f>W17+W21</f>
        <v>14</v>
      </c>
    </row>
    <row r="16" spans="1:23" s="16" customFormat="1" ht="15.75" x14ac:dyDescent="0.25">
      <c r="A16" s="13" t="s">
        <v>41</v>
      </c>
      <c r="B16" s="14" t="s">
        <v>42</v>
      </c>
      <c r="C16" s="15" t="s">
        <v>39</v>
      </c>
      <c r="D16" s="15">
        <v>0</v>
      </c>
      <c r="E16" s="15" t="s">
        <v>40</v>
      </c>
      <c r="F16" s="28">
        <v>0</v>
      </c>
      <c r="G16" s="28" t="s">
        <v>40</v>
      </c>
      <c r="H16" s="28" t="s">
        <v>40</v>
      </c>
      <c r="I16" s="28">
        <v>0</v>
      </c>
      <c r="J16" s="28" t="s">
        <v>40</v>
      </c>
      <c r="K16" s="15" t="s">
        <v>40</v>
      </c>
      <c r="L16" s="15" t="s">
        <v>40</v>
      </c>
      <c r="M16" s="15" t="s">
        <v>40</v>
      </c>
      <c r="N16" s="15" t="s">
        <v>40</v>
      </c>
      <c r="O16" s="15" t="s">
        <v>40</v>
      </c>
      <c r="P16" s="15" t="s">
        <v>40</v>
      </c>
      <c r="Q16" s="15" t="s">
        <v>40</v>
      </c>
      <c r="R16" s="28">
        <v>0</v>
      </c>
      <c r="S16" s="15" t="s">
        <v>40</v>
      </c>
      <c r="T16" s="15">
        <v>0</v>
      </c>
      <c r="U16" s="15" t="s">
        <v>40</v>
      </c>
      <c r="V16" s="15" t="s">
        <v>40</v>
      </c>
      <c r="W16" s="15" t="s">
        <v>40</v>
      </c>
    </row>
    <row r="17" spans="1:23" s="16" customFormat="1" ht="15.75" x14ac:dyDescent="0.25">
      <c r="A17" s="13" t="s">
        <v>43</v>
      </c>
      <c r="B17" s="14" t="s">
        <v>44</v>
      </c>
      <c r="C17" s="15" t="s">
        <v>39</v>
      </c>
      <c r="D17" s="15">
        <f>D23</f>
        <v>52.080235012000003</v>
      </c>
      <c r="E17" s="15" t="s">
        <v>40</v>
      </c>
      <c r="F17" s="15">
        <f t="shared" ref="F17:M17" si="1">F23</f>
        <v>52.080235012000003</v>
      </c>
      <c r="G17" s="15" t="s">
        <v>40</v>
      </c>
      <c r="H17" s="15" t="s">
        <v>40</v>
      </c>
      <c r="I17" s="15">
        <f t="shared" si="1"/>
        <v>52.080235012000003</v>
      </c>
      <c r="J17" s="15" t="str">
        <f t="shared" si="1"/>
        <v>нд</v>
      </c>
      <c r="K17" s="15">
        <f t="shared" si="1"/>
        <v>43.400195843333336</v>
      </c>
      <c r="L17" s="15" t="str">
        <f t="shared" si="1"/>
        <v>нд</v>
      </c>
      <c r="M17" s="15" t="str">
        <f t="shared" si="1"/>
        <v>нд</v>
      </c>
      <c r="N17" s="15" t="s">
        <v>40</v>
      </c>
      <c r="O17" s="15" t="s">
        <v>40</v>
      </c>
      <c r="P17" s="15" t="s">
        <v>40</v>
      </c>
      <c r="Q17" s="15" t="s">
        <v>40</v>
      </c>
      <c r="R17" s="28">
        <f>R23</f>
        <v>0</v>
      </c>
      <c r="S17" s="15" t="s">
        <v>40</v>
      </c>
      <c r="T17" s="15">
        <v>0</v>
      </c>
      <c r="U17" s="15">
        <f>U23</f>
        <v>1293</v>
      </c>
      <c r="V17" s="15" t="s">
        <v>40</v>
      </c>
      <c r="W17" s="15">
        <f>W23</f>
        <v>12</v>
      </c>
    </row>
    <row r="18" spans="1:23" s="16" customFormat="1" ht="31.15" customHeight="1" x14ac:dyDescent="0.25">
      <c r="A18" s="13" t="s">
        <v>45</v>
      </c>
      <c r="B18" s="14" t="s">
        <v>46</v>
      </c>
      <c r="C18" s="15" t="s">
        <v>39</v>
      </c>
      <c r="D18" s="15">
        <v>0</v>
      </c>
      <c r="E18" s="15" t="s">
        <v>40</v>
      </c>
      <c r="F18" s="28">
        <v>0</v>
      </c>
      <c r="G18" s="28" t="s">
        <v>40</v>
      </c>
      <c r="H18" s="28" t="s">
        <v>40</v>
      </c>
      <c r="I18" s="28">
        <v>0</v>
      </c>
      <c r="J18" s="28" t="s">
        <v>40</v>
      </c>
      <c r="K18" s="15">
        <f t="shared" ref="K18:K20" si="2">F18</f>
        <v>0</v>
      </c>
      <c r="L18" s="15" t="s">
        <v>40</v>
      </c>
      <c r="M18" s="15" t="s">
        <v>40</v>
      </c>
      <c r="N18" s="15" t="s">
        <v>40</v>
      </c>
      <c r="O18" s="15" t="s">
        <v>40</v>
      </c>
      <c r="P18" s="15" t="s">
        <v>40</v>
      </c>
      <c r="Q18" s="15" t="s">
        <v>40</v>
      </c>
      <c r="R18" s="28">
        <v>0</v>
      </c>
      <c r="S18" s="15" t="s">
        <v>40</v>
      </c>
      <c r="T18" s="15" t="s">
        <v>40</v>
      </c>
      <c r="U18" s="15" t="s">
        <v>40</v>
      </c>
      <c r="V18" s="15" t="s">
        <v>40</v>
      </c>
      <c r="W18" s="15" t="s">
        <v>40</v>
      </c>
    </row>
    <row r="19" spans="1:23" s="16" customFormat="1" ht="15.75" x14ac:dyDescent="0.25">
      <c r="A19" s="13" t="s">
        <v>47</v>
      </c>
      <c r="B19" s="14" t="s">
        <v>48</v>
      </c>
      <c r="C19" s="15" t="s">
        <v>39</v>
      </c>
      <c r="D19" s="15">
        <v>0</v>
      </c>
      <c r="E19" s="15" t="s">
        <v>40</v>
      </c>
      <c r="F19" s="28">
        <v>0</v>
      </c>
      <c r="G19" s="28" t="s">
        <v>40</v>
      </c>
      <c r="H19" s="28" t="s">
        <v>40</v>
      </c>
      <c r="I19" s="28">
        <v>0</v>
      </c>
      <c r="J19" s="28" t="s">
        <v>40</v>
      </c>
      <c r="K19" s="15">
        <f t="shared" si="2"/>
        <v>0</v>
      </c>
      <c r="L19" s="15" t="s">
        <v>40</v>
      </c>
      <c r="M19" s="15" t="s">
        <v>40</v>
      </c>
      <c r="N19" s="15" t="s">
        <v>40</v>
      </c>
      <c r="O19" s="15" t="s">
        <v>40</v>
      </c>
      <c r="P19" s="15" t="s">
        <v>40</v>
      </c>
      <c r="Q19" s="15" t="s">
        <v>40</v>
      </c>
      <c r="R19" s="28">
        <v>0</v>
      </c>
      <c r="S19" s="15" t="s">
        <v>40</v>
      </c>
      <c r="T19" s="15" t="s">
        <v>40</v>
      </c>
      <c r="U19" s="15" t="s">
        <v>40</v>
      </c>
      <c r="V19" s="15" t="s">
        <v>40</v>
      </c>
      <c r="W19" s="15" t="s">
        <v>40</v>
      </c>
    </row>
    <row r="20" spans="1:23" s="16" customFormat="1" ht="15.75" x14ac:dyDescent="0.25">
      <c r="A20" s="13" t="s">
        <v>49</v>
      </c>
      <c r="B20" s="14" t="s">
        <v>50</v>
      </c>
      <c r="C20" s="15" t="s">
        <v>39</v>
      </c>
      <c r="D20" s="15">
        <v>0</v>
      </c>
      <c r="E20" s="15" t="s">
        <v>40</v>
      </c>
      <c r="F20" s="28">
        <v>0</v>
      </c>
      <c r="G20" s="28" t="s">
        <v>40</v>
      </c>
      <c r="H20" s="28" t="s">
        <v>40</v>
      </c>
      <c r="I20" s="28">
        <v>0</v>
      </c>
      <c r="J20" s="28" t="s">
        <v>40</v>
      </c>
      <c r="K20" s="15">
        <f t="shared" si="2"/>
        <v>0</v>
      </c>
      <c r="L20" s="15" t="s">
        <v>40</v>
      </c>
      <c r="M20" s="15" t="s">
        <v>40</v>
      </c>
      <c r="N20" s="15" t="s">
        <v>40</v>
      </c>
      <c r="O20" s="15" t="s">
        <v>40</v>
      </c>
      <c r="P20" s="15" t="s">
        <v>40</v>
      </c>
      <c r="Q20" s="15" t="s">
        <v>40</v>
      </c>
      <c r="R20" s="28">
        <v>0</v>
      </c>
      <c r="S20" s="15" t="s">
        <v>40</v>
      </c>
      <c r="T20" s="15" t="s">
        <v>40</v>
      </c>
      <c r="U20" s="15" t="s">
        <v>40</v>
      </c>
      <c r="V20" s="15" t="s">
        <v>40</v>
      </c>
      <c r="W20" s="15" t="s">
        <v>40</v>
      </c>
    </row>
    <row r="21" spans="1:23" s="16" customFormat="1" ht="15.75" x14ac:dyDescent="0.25">
      <c r="A21" s="13" t="s">
        <v>51</v>
      </c>
      <c r="B21" s="14" t="s">
        <v>52</v>
      </c>
      <c r="C21" s="15" t="s">
        <v>39</v>
      </c>
      <c r="D21" s="15">
        <f>D47</f>
        <v>4.6837999999999997</v>
      </c>
      <c r="E21" s="15" t="s">
        <v>40</v>
      </c>
      <c r="F21" s="15">
        <f t="shared" ref="F21:M21" si="3">F47</f>
        <v>4.6837999999999997</v>
      </c>
      <c r="G21" s="15" t="s">
        <v>40</v>
      </c>
      <c r="H21" s="15" t="s">
        <v>40</v>
      </c>
      <c r="I21" s="15">
        <f t="shared" si="3"/>
        <v>4.6837999999999997</v>
      </c>
      <c r="J21" s="15" t="s">
        <v>40</v>
      </c>
      <c r="K21" s="15">
        <f t="shared" si="3"/>
        <v>3.9031666666666665</v>
      </c>
      <c r="L21" s="15" t="str">
        <f t="shared" si="3"/>
        <v>нд</v>
      </c>
      <c r="M21" s="15" t="str">
        <f t="shared" si="3"/>
        <v>нд</v>
      </c>
      <c r="N21" s="15" t="s">
        <v>40</v>
      </c>
      <c r="O21" s="15" t="s">
        <v>40</v>
      </c>
      <c r="P21" s="15" t="s">
        <v>40</v>
      </c>
      <c r="Q21" s="15" t="s">
        <v>40</v>
      </c>
      <c r="R21" s="28">
        <v>0</v>
      </c>
      <c r="S21" s="15" t="s">
        <v>40</v>
      </c>
      <c r="T21" s="15" t="s">
        <v>40</v>
      </c>
      <c r="U21" s="15" t="s">
        <v>40</v>
      </c>
      <c r="V21" s="15" t="s">
        <v>40</v>
      </c>
      <c r="W21" s="15">
        <f>W47</f>
        <v>2</v>
      </c>
    </row>
    <row r="22" spans="1:23" s="19" customFormat="1" ht="18.75" x14ac:dyDescent="0.3">
      <c r="A22" s="13" t="s">
        <v>53</v>
      </c>
      <c r="B22" s="14" t="s">
        <v>54</v>
      </c>
      <c r="C22" s="17"/>
      <c r="D22" s="18"/>
      <c r="E22" s="18"/>
      <c r="F22" s="29"/>
      <c r="G22" s="29"/>
      <c r="H22" s="29"/>
      <c r="I22" s="29"/>
      <c r="J22" s="29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</row>
    <row r="23" spans="1:23" ht="15.75" x14ac:dyDescent="0.25">
      <c r="A23" s="25" t="s">
        <v>61</v>
      </c>
      <c r="B23" s="26" t="s">
        <v>62</v>
      </c>
      <c r="C23" s="27" t="s">
        <v>39</v>
      </c>
      <c r="D23" s="31">
        <f>D24+D27+D30</f>
        <v>52.080235012000003</v>
      </c>
      <c r="E23" s="31" t="s">
        <v>40</v>
      </c>
      <c r="F23" s="31">
        <f t="shared" ref="F23:K23" si="4">F24+F27+F30</f>
        <v>52.080235012000003</v>
      </c>
      <c r="G23" s="31" t="s">
        <v>40</v>
      </c>
      <c r="H23" s="31" t="s">
        <v>40</v>
      </c>
      <c r="I23" s="31">
        <f t="shared" si="4"/>
        <v>52.080235012000003</v>
      </c>
      <c r="J23" s="31" t="s">
        <v>40</v>
      </c>
      <c r="K23" s="31">
        <f t="shared" si="4"/>
        <v>43.400195843333336</v>
      </c>
      <c r="L23" s="31" t="s">
        <v>40</v>
      </c>
      <c r="M23" s="20" t="s">
        <v>40</v>
      </c>
      <c r="N23" s="21" t="s">
        <v>40</v>
      </c>
      <c r="O23" s="20" t="s">
        <v>40</v>
      </c>
      <c r="P23" s="15" t="s">
        <v>40</v>
      </c>
      <c r="Q23" s="15" t="s">
        <v>40</v>
      </c>
      <c r="R23" s="15">
        <f>R27</f>
        <v>0</v>
      </c>
      <c r="S23" s="15" t="s">
        <v>40</v>
      </c>
      <c r="T23" s="15">
        <v>0</v>
      </c>
      <c r="U23" s="15">
        <f>U30</f>
        <v>1293</v>
      </c>
      <c r="V23" s="15" t="s">
        <v>40</v>
      </c>
      <c r="W23" s="15">
        <f>W30</f>
        <v>12</v>
      </c>
    </row>
    <row r="24" spans="1:23" ht="31.5" x14ac:dyDescent="0.25">
      <c r="A24" s="25" t="s">
        <v>63</v>
      </c>
      <c r="B24" s="26" t="s">
        <v>64</v>
      </c>
      <c r="C24" s="27" t="s">
        <v>39</v>
      </c>
      <c r="D24" s="25">
        <v>0</v>
      </c>
      <c r="E24" s="25" t="s">
        <v>40</v>
      </c>
      <c r="F24" s="30">
        <v>0</v>
      </c>
      <c r="G24" s="30" t="s">
        <v>40</v>
      </c>
      <c r="H24" s="30" t="s">
        <v>40</v>
      </c>
      <c r="I24" s="30">
        <v>0</v>
      </c>
      <c r="J24" s="30" t="s">
        <v>40</v>
      </c>
      <c r="K24" s="20">
        <v>0</v>
      </c>
      <c r="L24" s="20" t="s">
        <v>40</v>
      </c>
      <c r="M24" s="20">
        <v>0</v>
      </c>
      <c r="N24" s="21" t="s">
        <v>40</v>
      </c>
      <c r="O24" s="20" t="s">
        <v>40</v>
      </c>
      <c r="P24" s="15" t="s">
        <v>40</v>
      </c>
      <c r="Q24" s="15" t="s">
        <v>40</v>
      </c>
      <c r="R24" s="15">
        <v>0</v>
      </c>
      <c r="S24" s="15" t="s">
        <v>40</v>
      </c>
      <c r="T24" s="15">
        <v>0</v>
      </c>
      <c r="U24" s="15" t="s">
        <v>40</v>
      </c>
      <c r="V24" s="15" t="s">
        <v>40</v>
      </c>
      <c r="W24" s="15" t="s">
        <v>40</v>
      </c>
    </row>
    <row r="25" spans="1:23" ht="15.75" x14ac:dyDescent="0.25">
      <c r="A25" s="25" t="s">
        <v>65</v>
      </c>
      <c r="B25" s="26" t="s">
        <v>66</v>
      </c>
      <c r="C25" s="27" t="s">
        <v>39</v>
      </c>
      <c r="D25" s="25" t="s">
        <v>40</v>
      </c>
      <c r="E25" s="25" t="s">
        <v>40</v>
      </c>
      <c r="F25" s="30" t="str">
        <f t="shared" ref="F25:F26" si="5">D25</f>
        <v>нд</v>
      </c>
      <c r="G25" s="30" t="s">
        <v>40</v>
      </c>
      <c r="H25" s="30" t="s">
        <v>40</v>
      </c>
      <c r="I25" s="30" t="s">
        <v>40</v>
      </c>
      <c r="J25" s="30" t="s">
        <v>40</v>
      </c>
      <c r="K25" s="20">
        <v>0</v>
      </c>
      <c r="L25" s="20" t="s">
        <v>40</v>
      </c>
      <c r="M25" s="20" t="s">
        <v>40</v>
      </c>
      <c r="N25" s="21" t="s">
        <v>40</v>
      </c>
      <c r="O25" s="20" t="s">
        <v>40</v>
      </c>
      <c r="P25" s="15" t="s">
        <v>40</v>
      </c>
      <c r="Q25" s="15" t="s">
        <v>40</v>
      </c>
      <c r="R25" s="15">
        <v>0</v>
      </c>
      <c r="S25" s="15" t="s">
        <v>40</v>
      </c>
      <c r="T25" s="15">
        <v>0</v>
      </c>
      <c r="U25" s="15" t="s">
        <v>40</v>
      </c>
      <c r="V25" s="15" t="s">
        <v>40</v>
      </c>
      <c r="W25" s="15" t="s">
        <v>40</v>
      </c>
    </row>
    <row r="26" spans="1:23" ht="31.5" x14ac:dyDescent="0.25">
      <c r="A26" s="25" t="s">
        <v>67</v>
      </c>
      <c r="B26" s="26" t="s">
        <v>68</v>
      </c>
      <c r="C26" s="27" t="s">
        <v>39</v>
      </c>
      <c r="D26" s="25" t="s">
        <v>40</v>
      </c>
      <c r="E26" s="25" t="s">
        <v>40</v>
      </c>
      <c r="F26" s="30" t="str">
        <f t="shared" si="5"/>
        <v>нд</v>
      </c>
      <c r="G26" s="30" t="s">
        <v>40</v>
      </c>
      <c r="H26" s="30" t="s">
        <v>40</v>
      </c>
      <c r="I26" s="30" t="s">
        <v>40</v>
      </c>
      <c r="J26" s="30" t="s">
        <v>40</v>
      </c>
      <c r="K26" s="20">
        <v>0</v>
      </c>
      <c r="L26" s="20" t="s">
        <v>40</v>
      </c>
      <c r="M26" s="20" t="s">
        <v>40</v>
      </c>
      <c r="N26" s="21" t="s">
        <v>40</v>
      </c>
      <c r="O26" s="20" t="s">
        <v>40</v>
      </c>
      <c r="P26" s="15" t="s">
        <v>40</v>
      </c>
      <c r="Q26" s="15" t="s">
        <v>40</v>
      </c>
      <c r="R26" s="15">
        <v>0</v>
      </c>
      <c r="S26" s="15" t="s">
        <v>40</v>
      </c>
      <c r="T26" s="15">
        <v>0</v>
      </c>
      <c r="U26" s="15" t="s">
        <v>40</v>
      </c>
      <c r="V26" s="15" t="s">
        <v>40</v>
      </c>
      <c r="W26" s="15" t="s">
        <v>40</v>
      </c>
    </row>
    <row r="27" spans="1:23" ht="31.5" x14ac:dyDescent="0.25">
      <c r="A27" s="25" t="s">
        <v>69</v>
      </c>
      <c r="B27" s="26" t="s">
        <v>70</v>
      </c>
      <c r="C27" s="27" t="s">
        <v>39</v>
      </c>
      <c r="D27" s="31">
        <f>D28</f>
        <v>0</v>
      </c>
      <c r="E27" s="31" t="s">
        <v>40</v>
      </c>
      <c r="F27" s="30">
        <f>I27</f>
        <v>0</v>
      </c>
      <c r="G27" s="30" t="s">
        <v>40</v>
      </c>
      <c r="H27" s="30" t="s">
        <v>40</v>
      </c>
      <c r="I27" s="30">
        <f>I28</f>
        <v>0</v>
      </c>
      <c r="J27" s="30" t="s">
        <v>40</v>
      </c>
      <c r="K27" s="32">
        <f>K28</f>
        <v>0</v>
      </c>
      <c r="L27" s="20" t="s">
        <v>40</v>
      </c>
      <c r="M27" s="20" t="s">
        <v>40</v>
      </c>
      <c r="N27" s="21" t="s">
        <v>40</v>
      </c>
      <c r="O27" s="20" t="s">
        <v>40</v>
      </c>
      <c r="P27" s="15" t="s">
        <v>40</v>
      </c>
      <c r="Q27" s="15" t="s">
        <v>40</v>
      </c>
      <c r="R27" s="15">
        <f>R28</f>
        <v>0</v>
      </c>
      <c r="S27" s="15" t="s">
        <v>40</v>
      </c>
      <c r="T27" s="15">
        <v>0</v>
      </c>
      <c r="U27" s="15" t="s">
        <v>40</v>
      </c>
      <c r="V27" s="15" t="s">
        <v>40</v>
      </c>
      <c r="W27" s="15" t="s">
        <v>40</v>
      </c>
    </row>
    <row r="28" spans="1:23" ht="15.75" x14ac:dyDescent="0.25">
      <c r="A28" s="25" t="s">
        <v>71</v>
      </c>
      <c r="B28" s="26" t="s">
        <v>72</v>
      </c>
      <c r="C28" s="27" t="s">
        <v>39</v>
      </c>
      <c r="D28" s="31">
        <f>D29</f>
        <v>0</v>
      </c>
      <c r="E28" s="21" t="s">
        <v>40</v>
      </c>
      <c r="F28" s="30">
        <f t="shared" ref="F28:F40" si="6">I28</f>
        <v>0</v>
      </c>
      <c r="G28" s="30" t="s">
        <v>40</v>
      </c>
      <c r="H28" s="30" t="s">
        <v>40</v>
      </c>
      <c r="I28" s="30">
        <f>I29</f>
        <v>0</v>
      </c>
      <c r="J28" s="30" t="s">
        <v>40</v>
      </c>
      <c r="K28" s="15">
        <f>K29</f>
        <v>0</v>
      </c>
      <c r="L28" s="20" t="s">
        <v>40</v>
      </c>
      <c r="M28" s="20" t="s">
        <v>40</v>
      </c>
      <c r="N28" s="21" t="s">
        <v>40</v>
      </c>
      <c r="O28" s="20" t="s">
        <v>40</v>
      </c>
      <c r="P28" s="15" t="s">
        <v>40</v>
      </c>
      <c r="Q28" s="15" t="s">
        <v>40</v>
      </c>
      <c r="R28" s="15">
        <f>R29</f>
        <v>0</v>
      </c>
      <c r="S28" s="15" t="s">
        <v>40</v>
      </c>
      <c r="T28" s="15">
        <v>0</v>
      </c>
      <c r="U28" s="15" t="s">
        <v>40</v>
      </c>
      <c r="V28" s="15" t="s">
        <v>40</v>
      </c>
      <c r="W28" s="15" t="s">
        <v>40</v>
      </c>
    </row>
    <row r="29" spans="1:23" ht="15.75" x14ac:dyDescent="0.25">
      <c r="A29" s="25" t="s">
        <v>73</v>
      </c>
      <c r="B29" s="26" t="s">
        <v>74</v>
      </c>
      <c r="C29" s="27" t="s">
        <v>39</v>
      </c>
      <c r="D29" s="31">
        <v>0</v>
      </c>
      <c r="E29" s="21" t="s">
        <v>40</v>
      </c>
      <c r="F29" s="30">
        <v>0</v>
      </c>
      <c r="G29" s="30" t="s">
        <v>40</v>
      </c>
      <c r="H29" s="30" t="s">
        <v>40</v>
      </c>
      <c r="I29" s="30">
        <v>0</v>
      </c>
      <c r="J29" s="30" t="s">
        <v>40</v>
      </c>
      <c r="K29" s="15">
        <v>0</v>
      </c>
      <c r="L29" s="20" t="s">
        <v>40</v>
      </c>
      <c r="M29" s="20" t="s">
        <v>40</v>
      </c>
      <c r="N29" s="21" t="s">
        <v>40</v>
      </c>
      <c r="O29" s="20" t="s">
        <v>40</v>
      </c>
      <c r="P29" s="15" t="s">
        <v>40</v>
      </c>
      <c r="Q29" s="15" t="s">
        <v>40</v>
      </c>
      <c r="R29" s="15">
        <v>0</v>
      </c>
      <c r="S29" s="15" t="s">
        <v>40</v>
      </c>
      <c r="T29" s="15">
        <v>0</v>
      </c>
      <c r="U29" s="15" t="s">
        <v>40</v>
      </c>
      <c r="V29" s="15" t="s">
        <v>40</v>
      </c>
      <c r="W29" s="15" t="s">
        <v>40</v>
      </c>
    </row>
    <row r="30" spans="1:23" ht="15.75" x14ac:dyDescent="0.25">
      <c r="A30" s="25" t="s">
        <v>75</v>
      </c>
      <c r="B30" s="26" t="s">
        <v>76</v>
      </c>
      <c r="C30" s="27" t="s">
        <v>39</v>
      </c>
      <c r="D30" s="31">
        <f>D31+D37</f>
        <v>52.080235012000003</v>
      </c>
      <c r="E30" s="31" t="s">
        <v>40</v>
      </c>
      <c r="F30" s="31">
        <f>F31+F37</f>
        <v>52.080235012000003</v>
      </c>
      <c r="G30" s="31" t="str">
        <f t="shared" ref="G30:J30" si="7">G31</f>
        <v>нд</v>
      </c>
      <c r="H30" s="31" t="str">
        <f t="shared" si="7"/>
        <v>нд</v>
      </c>
      <c r="I30" s="31">
        <f>I31+I37</f>
        <v>52.080235012000003</v>
      </c>
      <c r="J30" s="31" t="str">
        <f t="shared" si="7"/>
        <v>нд</v>
      </c>
      <c r="K30" s="31">
        <f>K31+K37</f>
        <v>43.400195843333336</v>
      </c>
      <c r="L30" s="21" t="s">
        <v>40</v>
      </c>
      <c r="M30" s="20" t="s">
        <v>40</v>
      </c>
      <c r="N30" s="21" t="s">
        <v>40</v>
      </c>
      <c r="O30" s="20" t="s">
        <v>40</v>
      </c>
      <c r="P30" s="15" t="s">
        <v>40</v>
      </c>
      <c r="Q30" s="15" t="s">
        <v>40</v>
      </c>
      <c r="R30" s="15">
        <v>0</v>
      </c>
      <c r="S30" s="15" t="s">
        <v>40</v>
      </c>
      <c r="T30" s="15" t="s">
        <v>40</v>
      </c>
      <c r="U30" s="15">
        <f>U31</f>
        <v>1293</v>
      </c>
      <c r="V30" s="15">
        <f>V37</f>
        <v>0</v>
      </c>
      <c r="W30" s="15">
        <f>W37</f>
        <v>12</v>
      </c>
    </row>
    <row r="31" spans="1:23" ht="27" customHeight="1" x14ac:dyDescent="0.25">
      <c r="A31" s="25" t="s">
        <v>77</v>
      </c>
      <c r="B31" s="26" t="s">
        <v>78</v>
      </c>
      <c r="C31" s="27" t="s">
        <v>39</v>
      </c>
      <c r="D31" s="38">
        <f>D32+D33+D34+D35+D36</f>
        <v>48.872429000000004</v>
      </c>
      <c r="E31" s="21" t="s">
        <v>40</v>
      </c>
      <c r="F31" s="20">
        <f>F32+F33+F34+F35+F36</f>
        <v>48.872429000000004</v>
      </c>
      <c r="G31" s="20" t="s">
        <v>40</v>
      </c>
      <c r="H31" s="20" t="s">
        <v>40</v>
      </c>
      <c r="I31" s="20">
        <f>I32+I33+I34+I35+I36</f>
        <v>48.872429000000004</v>
      </c>
      <c r="J31" s="30" t="s">
        <v>40</v>
      </c>
      <c r="K31" s="15">
        <f>K32+K33+K34+K35+K36</f>
        <v>40.727024166666666</v>
      </c>
      <c r="L31" s="21" t="s">
        <v>40</v>
      </c>
      <c r="M31" s="20" t="s">
        <v>40</v>
      </c>
      <c r="N31" s="21" t="s">
        <v>40</v>
      </c>
      <c r="O31" s="20" t="s">
        <v>40</v>
      </c>
      <c r="P31" s="15" t="s">
        <v>40</v>
      </c>
      <c r="Q31" s="15" t="s">
        <v>40</v>
      </c>
      <c r="R31" s="15" t="s">
        <v>40</v>
      </c>
      <c r="S31" s="15" t="s">
        <v>40</v>
      </c>
      <c r="T31" s="15" t="s">
        <v>40</v>
      </c>
      <c r="U31" s="15">
        <f>U32+U33+U34+U35+U36</f>
        <v>1293</v>
      </c>
      <c r="V31" s="15" t="s">
        <v>40</v>
      </c>
      <c r="W31" s="15" t="s">
        <v>40</v>
      </c>
    </row>
    <row r="32" spans="1:23" ht="117" customHeight="1" x14ac:dyDescent="0.25">
      <c r="A32" s="25" t="s">
        <v>91</v>
      </c>
      <c r="B32" s="26" t="s">
        <v>103</v>
      </c>
      <c r="C32" s="27" t="s">
        <v>92</v>
      </c>
      <c r="D32" s="63">
        <v>15.145768</v>
      </c>
      <c r="E32" s="21" t="s">
        <v>124</v>
      </c>
      <c r="F32" s="37">
        <f>D32</f>
        <v>15.145768</v>
      </c>
      <c r="G32" s="30" t="s">
        <v>40</v>
      </c>
      <c r="H32" s="30" t="s">
        <v>40</v>
      </c>
      <c r="I32" s="37">
        <f>F32</f>
        <v>15.145768</v>
      </c>
      <c r="J32" s="30" t="s">
        <v>40</v>
      </c>
      <c r="K32" s="40">
        <f>I32/1.2</f>
        <v>12.621473333333334</v>
      </c>
      <c r="L32" s="21" t="s">
        <v>40</v>
      </c>
      <c r="M32" s="20" t="s">
        <v>40</v>
      </c>
      <c r="N32" s="39" t="s">
        <v>122</v>
      </c>
      <c r="O32" s="20" t="s">
        <v>40</v>
      </c>
      <c r="P32" s="15" t="s">
        <v>40</v>
      </c>
      <c r="Q32" s="15" t="s">
        <v>40</v>
      </c>
      <c r="R32" s="15" t="s">
        <v>40</v>
      </c>
      <c r="S32" s="15" t="s">
        <v>40</v>
      </c>
      <c r="T32" s="15" t="s">
        <v>40</v>
      </c>
      <c r="U32" s="40">
        <v>455</v>
      </c>
      <c r="V32" s="15" t="s">
        <v>40</v>
      </c>
      <c r="W32" s="15" t="s">
        <v>40</v>
      </c>
    </row>
    <row r="33" spans="1:23" ht="132" customHeight="1" x14ac:dyDescent="0.25">
      <c r="A33" s="25" t="s">
        <v>93</v>
      </c>
      <c r="B33" s="26" t="s">
        <v>104</v>
      </c>
      <c r="C33" s="27" t="s">
        <v>94</v>
      </c>
      <c r="D33" s="63">
        <v>5.454834</v>
      </c>
      <c r="E33" s="21" t="s">
        <v>125</v>
      </c>
      <c r="F33" s="37">
        <f>D33</f>
        <v>5.454834</v>
      </c>
      <c r="G33" s="30" t="s">
        <v>40</v>
      </c>
      <c r="H33" s="30" t="s">
        <v>40</v>
      </c>
      <c r="I33" s="37">
        <f t="shared" ref="I33:I36" si="8">F33</f>
        <v>5.454834</v>
      </c>
      <c r="J33" s="30" t="s">
        <v>40</v>
      </c>
      <c r="K33" s="40">
        <f t="shared" ref="K33:K36" si="9">I33/1.2</f>
        <v>4.5456950000000003</v>
      </c>
      <c r="L33" s="21" t="s">
        <v>40</v>
      </c>
      <c r="M33" s="20" t="s">
        <v>40</v>
      </c>
      <c r="N33" s="39" t="s">
        <v>122</v>
      </c>
      <c r="O33" s="20" t="s">
        <v>40</v>
      </c>
      <c r="P33" s="15" t="s">
        <v>40</v>
      </c>
      <c r="Q33" s="15" t="s">
        <v>40</v>
      </c>
      <c r="R33" s="15" t="s">
        <v>40</v>
      </c>
      <c r="S33" s="15" t="s">
        <v>40</v>
      </c>
      <c r="T33" s="15" t="s">
        <v>40</v>
      </c>
      <c r="U33" s="40">
        <v>146</v>
      </c>
      <c r="V33" s="15" t="s">
        <v>40</v>
      </c>
      <c r="W33" s="15" t="s">
        <v>40</v>
      </c>
    </row>
    <row r="34" spans="1:23" ht="118.5" customHeight="1" x14ac:dyDescent="0.25">
      <c r="A34" s="25" t="s">
        <v>95</v>
      </c>
      <c r="B34" s="26" t="s">
        <v>105</v>
      </c>
      <c r="C34" s="27" t="s">
        <v>96</v>
      </c>
      <c r="D34" s="63">
        <v>9.1491179999999996</v>
      </c>
      <c r="E34" s="21" t="s">
        <v>126</v>
      </c>
      <c r="F34" s="37">
        <f>D34</f>
        <v>9.1491179999999996</v>
      </c>
      <c r="G34" s="30" t="s">
        <v>40</v>
      </c>
      <c r="H34" s="30" t="s">
        <v>40</v>
      </c>
      <c r="I34" s="37">
        <f t="shared" si="8"/>
        <v>9.1491179999999996</v>
      </c>
      <c r="J34" s="30" t="s">
        <v>40</v>
      </c>
      <c r="K34" s="40">
        <f t="shared" si="9"/>
        <v>7.6242650000000003</v>
      </c>
      <c r="L34" s="21" t="s">
        <v>40</v>
      </c>
      <c r="M34" s="20" t="s">
        <v>40</v>
      </c>
      <c r="N34" s="39" t="s">
        <v>122</v>
      </c>
      <c r="O34" s="20" t="s">
        <v>40</v>
      </c>
      <c r="P34" s="15" t="s">
        <v>40</v>
      </c>
      <c r="Q34" s="15" t="s">
        <v>40</v>
      </c>
      <c r="R34" s="15" t="s">
        <v>40</v>
      </c>
      <c r="S34" s="15" t="s">
        <v>40</v>
      </c>
      <c r="T34" s="15" t="s">
        <v>40</v>
      </c>
      <c r="U34" s="40">
        <v>232</v>
      </c>
      <c r="V34" s="15" t="s">
        <v>40</v>
      </c>
      <c r="W34" s="15" t="s">
        <v>40</v>
      </c>
    </row>
    <row r="35" spans="1:23" ht="120.75" customHeight="1" x14ac:dyDescent="0.25">
      <c r="A35" s="25" t="s">
        <v>97</v>
      </c>
      <c r="B35" s="26" t="s">
        <v>106</v>
      </c>
      <c r="C35" s="27" t="s">
        <v>98</v>
      </c>
      <c r="D35" s="63">
        <v>9.2173210000000001</v>
      </c>
      <c r="E35" s="21" t="s">
        <v>127</v>
      </c>
      <c r="F35" s="37">
        <f>D35</f>
        <v>9.2173210000000001</v>
      </c>
      <c r="G35" s="30" t="s">
        <v>40</v>
      </c>
      <c r="H35" s="30" t="s">
        <v>40</v>
      </c>
      <c r="I35" s="37">
        <f t="shared" si="8"/>
        <v>9.2173210000000001</v>
      </c>
      <c r="J35" s="30" t="s">
        <v>40</v>
      </c>
      <c r="K35" s="40">
        <f t="shared" si="9"/>
        <v>7.6811008333333337</v>
      </c>
      <c r="L35" s="21" t="s">
        <v>40</v>
      </c>
      <c r="M35" s="20" t="s">
        <v>40</v>
      </c>
      <c r="N35" s="39" t="s">
        <v>122</v>
      </c>
      <c r="O35" s="20" t="s">
        <v>40</v>
      </c>
      <c r="P35" s="15" t="s">
        <v>40</v>
      </c>
      <c r="Q35" s="15" t="s">
        <v>40</v>
      </c>
      <c r="R35" s="15" t="s">
        <v>40</v>
      </c>
      <c r="S35" s="15" t="s">
        <v>40</v>
      </c>
      <c r="T35" s="15" t="s">
        <v>40</v>
      </c>
      <c r="U35" s="40">
        <v>230</v>
      </c>
      <c r="V35" s="15" t="s">
        <v>40</v>
      </c>
      <c r="W35" s="15" t="s">
        <v>40</v>
      </c>
    </row>
    <row r="36" spans="1:23" ht="123" customHeight="1" x14ac:dyDescent="0.25">
      <c r="A36" s="25" t="s">
        <v>99</v>
      </c>
      <c r="B36" s="26" t="s">
        <v>107</v>
      </c>
      <c r="C36" s="27" t="s">
        <v>100</v>
      </c>
      <c r="D36" s="63">
        <v>9.9053880000000003</v>
      </c>
      <c r="E36" s="21" t="s">
        <v>128</v>
      </c>
      <c r="F36" s="37">
        <f>D36</f>
        <v>9.9053880000000003</v>
      </c>
      <c r="G36" s="30" t="s">
        <v>40</v>
      </c>
      <c r="H36" s="30" t="s">
        <v>40</v>
      </c>
      <c r="I36" s="37">
        <f t="shared" si="8"/>
        <v>9.9053880000000003</v>
      </c>
      <c r="J36" s="30" t="s">
        <v>40</v>
      </c>
      <c r="K36" s="40">
        <f t="shared" si="9"/>
        <v>8.2544900000000005</v>
      </c>
      <c r="L36" s="21" t="s">
        <v>40</v>
      </c>
      <c r="M36" s="20" t="s">
        <v>40</v>
      </c>
      <c r="N36" s="39" t="s">
        <v>122</v>
      </c>
      <c r="O36" s="20" t="s">
        <v>40</v>
      </c>
      <c r="P36" s="15" t="s">
        <v>40</v>
      </c>
      <c r="Q36" s="15" t="s">
        <v>40</v>
      </c>
      <c r="R36" s="15" t="s">
        <v>40</v>
      </c>
      <c r="S36" s="15" t="s">
        <v>40</v>
      </c>
      <c r="T36" s="15" t="s">
        <v>40</v>
      </c>
      <c r="U36" s="40">
        <v>230</v>
      </c>
      <c r="V36" s="15" t="s">
        <v>40</v>
      </c>
      <c r="W36" s="15" t="s">
        <v>40</v>
      </c>
    </row>
    <row r="37" spans="1:23" ht="41.25" customHeight="1" x14ac:dyDescent="0.25">
      <c r="A37" s="25" t="s">
        <v>101</v>
      </c>
      <c r="B37" s="26" t="s">
        <v>102</v>
      </c>
      <c r="C37" s="27" t="s">
        <v>39</v>
      </c>
      <c r="D37" s="38">
        <f>D38+D39+D40</f>
        <v>3.2078060119999998</v>
      </c>
      <c r="E37" s="21" t="s">
        <v>40</v>
      </c>
      <c r="F37" s="20">
        <f>F38+F39+F40</f>
        <v>3.2078060119999998</v>
      </c>
      <c r="G37" s="30" t="s">
        <v>40</v>
      </c>
      <c r="H37" s="30" t="s">
        <v>40</v>
      </c>
      <c r="I37" s="20">
        <f>I38+I39+I40</f>
        <v>3.2078060119999998</v>
      </c>
      <c r="J37" s="30" t="s">
        <v>40</v>
      </c>
      <c r="K37" s="15">
        <f>K38+K39+K40</f>
        <v>2.6731716766666667</v>
      </c>
      <c r="L37" s="21" t="s">
        <v>40</v>
      </c>
      <c r="M37" s="21" t="s">
        <v>40</v>
      </c>
      <c r="N37" s="21" t="s">
        <v>40</v>
      </c>
      <c r="O37" s="20" t="s">
        <v>40</v>
      </c>
      <c r="P37" s="15" t="s">
        <v>40</v>
      </c>
      <c r="Q37" s="15" t="s">
        <v>40</v>
      </c>
      <c r="R37" s="15" t="s">
        <v>40</v>
      </c>
      <c r="S37" s="15" t="s">
        <v>40</v>
      </c>
      <c r="T37" s="15" t="s">
        <v>40</v>
      </c>
      <c r="U37" s="15" t="s">
        <v>40</v>
      </c>
      <c r="V37" s="15">
        <f>V38+V39+V40</f>
        <v>0</v>
      </c>
      <c r="W37" s="15">
        <f>W38+W39+W40</f>
        <v>12</v>
      </c>
    </row>
    <row r="38" spans="1:23" ht="123.75" customHeight="1" x14ac:dyDescent="0.25">
      <c r="A38" s="25" t="s">
        <v>108</v>
      </c>
      <c r="B38" s="26" t="s">
        <v>109</v>
      </c>
      <c r="C38" s="27" t="s">
        <v>110</v>
      </c>
      <c r="D38" s="63">
        <v>1.0233693150000001</v>
      </c>
      <c r="E38" s="21" t="s">
        <v>129</v>
      </c>
      <c r="F38" s="37">
        <f>D38</f>
        <v>1.0233693150000001</v>
      </c>
      <c r="G38" s="30" t="s">
        <v>40</v>
      </c>
      <c r="H38" s="30" t="s">
        <v>40</v>
      </c>
      <c r="I38" s="37">
        <f>F38</f>
        <v>1.0233693150000001</v>
      </c>
      <c r="J38" s="30" t="s">
        <v>40</v>
      </c>
      <c r="K38" s="40">
        <f>I38/1.2</f>
        <v>0.85280776250000012</v>
      </c>
      <c r="L38" s="21" t="s">
        <v>40</v>
      </c>
      <c r="M38" s="21" t="s">
        <v>40</v>
      </c>
      <c r="N38" s="39" t="s">
        <v>122</v>
      </c>
      <c r="O38" s="20" t="s">
        <v>40</v>
      </c>
      <c r="P38" s="15" t="s">
        <v>40</v>
      </c>
      <c r="Q38" s="15" t="s">
        <v>40</v>
      </c>
      <c r="R38" s="15" t="s">
        <v>40</v>
      </c>
      <c r="S38" s="15" t="s">
        <v>40</v>
      </c>
      <c r="T38" s="15" t="s">
        <v>40</v>
      </c>
      <c r="U38" s="15" t="s">
        <v>40</v>
      </c>
      <c r="V38" s="15">
        <v>0</v>
      </c>
      <c r="W38" s="40">
        <v>4</v>
      </c>
    </row>
    <row r="39" spans="1:23" ht="123.75" customHeight="1" x14ac:dyDescent="0.25">
      <c r="A39" s="25" t="s">
        <v>111</v>
      </c>
      <c r="B39" s="26" t="s">
        <v>112</v>
      </c>
      <c r="C39" s="27" t="s">
        <v>113</v>
      </c>
      <c r="D39" s="63">
        <v>1.0686022390000001</v>
      </c>
      <c r="E39" s="21" t="s">
        <v>130</v>
      </c>
      <c r="F39" s="37">
        <f>D39</f>
        <v>1.0686022390000001</v>
      </c>
      <c r="G39" s="30" t="s">
        <v>40</v>
      </c>
      <c r="H39" s="30" t="s">
        <v>40</v>
      </c>
      <c r="I39" s="37">
        <f t="shared" ref="I39:I40" si="10">F39</f>
        <v>1.0686022390000001</v>
      </c>
      <c r="J39" s="30" t="s">
        <v>40</v>
      </c>
      <c r="K39" s="40">
        <f t="shared" ref="K39:K40" si="11">I39/1.2</f>
        <v>0.89050186583333346</v>
      </c>
      <c r="L39" s="21" t="s">
        <v>40</v>
      </c>
      <c r="M39" s="21" t="s">
        <v>40</v>
      </c>
      <c r="N39" s="39" t="s">
        <v>122</v>
      </c>
      <c r="O39" s="20" t="s">
        <v>40</v>
      </c>
      <c r="P39" s="15" t="s">
        <v>40</v>
      </c>
      <c r="Q39" s="15" t="s">
        <v>40</v>
      </c>
      <c r="R39" s="15" t="s">
        <v>40</v>
      </c>
      <c r="S39" s="15" t="s">
        <v>40</v>
      </c>
      <c r="T39" s="15" t="s">
        <v>40</v>
      </c>
      <c r="U39" s="15" t="s">
        <v>40</v>
      </c>
      <c r="V39" s="15">
        <v>0</v>
      </c>
      <c r="W39" s="40">
        <v>4</v>
      </c>
    </row>
    <row r="40" spans="1:23" ht="123.75" customHeight="1" x14ac:dyDescent="0.25">
      <c r="A40" s="25" t="s">
        <v>114</v>
      </c>
      <c r="B40" s="26" t="s">
        <v>115</v>
      </c>
      <c r="C40" s="27" t="s">
        <v>116</v>
      </c>
      <c r="D40" s="63">
        <v>1.1158344579999999</v>
      </c>
      <c r="E40" s="21" t="s">
        <v>131</v>
      </c>
      <c r="F40" s="37">
        <f>D40</f>
        <v>1.1158344579999999</v>
      </c>
      <c r="G40" s="30" t="s">
        <v>40</v>
      </c>
      <c r="H40" s="30" t="s">
        <v>40</v>
      </c>
      <c r="I40" s="37">
        <f t="shared" si="10"/>
        <v>1.1158344579999999</v>
      </c>
      <c r="J40" s="30" t="s">
        <v>40</v>
      </c>
      <c r="K40" s="40">
        <f t="shared" si="11"/>
        <v>0.9298620483333333</v>
      </c>
      <c r="L40" s="21" t="s">
        <v>40</v>
      </c>
      <c r="M40" s="21" t="s">
        <v>40</v>
      </c>
      <c r="N40" s="39" t="s">
        <v>122</v>
      </c>
      <c r="O40" s="20" t="s">
        <v>40</v>
      </c>
      <c r="P40" s="15" t="s">
        <v>40</v>
      </c>
      <c r="Q40" s="15" t="s">
        <v>40</v>
      </c>
      <c r="R40" s="15" t="s">
        <v>40</v>
      </c>
      <c r="S40" s="15" t="s">
        <v>40</v>
      </c>
      <c r="T40" s="15" t="s">
        <v>40</v>
      </c>
      <c r="U40" s="15" t="s">
        <v>40</v>
      </c>
      <c r="V40" s="15">
        <v>0</v>
      </c>
      <c r="W40" s="40">
        <v>4</v>
      </c>
    </row>
    <row r="41" spans="1:23" ht="31.5" x14ac:dyDescent="0.25">
      <c r="A41" s="25" t="s">
        <v>79</v>
      </c>
      <c r="B41" s="26" t="s">
        <v>80</v>
      </c>
      <c r="C41" s="27" t="s">
        <v>39</v>
      </c>
      <c r="D41" s="30" t="s">
        <v>40</v>
      </c>
      <c r="E41" s="30" t="s">
        <v>40</v>
      </c>
      <c r="F41" s="30" t="s">
        <v>40</v>
      </c>
      <c r="G41" s="30" t="s">
        <v>40</v>
      </c>
      <c r="H41" s="30" t="s">
        <v>40</v>
      </c>
      <c r="I41" s="30" t="s">
        <v>40</v>
      </c>
      <c r="J41" s="30" t="s">
        <v>40</v>
      </c>
      <c r="K41" s="30" t="s">
        <v>40</v>
      </c>
      <c r="L41" s="20" t="s">
        <v>40</v>
      </c>
      <c r="M41" s="20" t="s">
        <v>40</v>
      </c>
      <c r="N41" s="20" t="s">
        <v>40</v>
      </c>
      <c r="O41" s="20" t="s">
        <v>40</v>
      </c>
      <c r="P41" s="15" t="s">
        <v>40</v>
      </c>
      <c r="Q41" s="15" t="s">
        <v>40</v>
      </c>
      <c r="R41" s="15" t="s">
        <v>40</v>
      </c>
      <c r="S41" s="15" t="s">
        <v>40</v>
      </c>
      <c r="T41" s="15">
        <v>0</v>
      </c>
      <c r="U41" s="15" t="s">
        <v>40</v>
      </c>
      <c r="V41" s="15" t="s">
        <v>40</v>
      </c>
      <c r="W41" s="15" t="s">
        <v>40</v>
      </c>
    </row>
    <row r="42" spans="1:23" ht="15.75" x14ac:dyDescent="0.25">
      <c r="A42" s="25" t="s">
        <v>81</v>
      </c>
      <c r="B42" s="26" t="s">
        <v>82</v>
      </c>
      <c r="C42" s="27" t="s">
        <v>39</v>
      </c>
      <c r="D42" s="30" t="s">
        <v>40</v>
      </c>
      <c r="E42" s="30" t="s">
        <v>40</v>
      </c>
      <c r="F42" s="30" t="s">
        <v>40</v>
      </c>
      <c r="G42" s="30" t="s">
        <v>40</v>
      </c>
      <c r="H42" s="30" t="s">
        <v>40</v>
      </c>
      <c r="I42" s="30" t="s">
        <v>40</v>
      </c>
      <c r="J42" s="30" t="s">
        <v>40</v>
      </c>
      <c r="K42" s="30" t="s">
        <v>40</v>
      </c>
      <c r="L42" s="20" t="s">
        <v>40</v>
      </c>
      <c r="M42" s="20" t="s">
        <v>40</v>
      </c>
      <c r="N42" s="20" t="s">
        <v>40</v>
      </c>
      <c r="O42" s="20" t="s">
        <v>40</v>
      </c>
      <c r="P42" s="15" t="s">
        <v>40</v>
      </c>
      <c r="Q42" s="15" t="s">
        <v>40</v>
      </c>
      <c r="R42" s="15" t="s">
        <v>40</v>
      </c>
      <c r="S42" s="15" t="s">
        <v>40</v>
      </c>
      <c r="T42" s="15">
        <v>0</v>
      </c>
      <c r="U42" s="15" t="s">
        <v>40</v>
      </c>
      <c r="V42" s="15" t="s">
        <v>40</v>
      </c>
      <c r="W42" s="15" t="s">
        <v>40</v>
      </c>
    </row>
    <row r="43" spans="1:23" ht="31.5" x14ac:dyDescent="0.25">
      <c r="A43" s="25" t="s">
        <v>83</v>
      </c>
      <c r="B43" s="26" t="s">
        <v>84</v>
      </c>
      <c r="C43" s="27" t="s">
        <v>39</v>
      </c>
      <c r="D43" s="30" t="s">
        <v>40</v>
      </c>
      <c r="E43" s="30" t="s">
        <v>40</v>
      </c>
      <c r="F43" s="30" t="s">
        <v>40</v>
      </c>
      <c r="G43" s="30" t="s">
        <v>40</v>
      </c>
      <c r="H43" s="30" t="s">
        <v>40</v>
      </c>
      <c r="I43" s="30" t="s">
        <v>40</v>
      </c>
      <c r="J43" s="30" t="s">
        <v>40</v>
      </c>
      <c r="K43" s="30" t="s">
        <v>40</v>
      </c>
      <c r="L43" s="20" t="s">
        <v>40</v>
      </c>
      <c r="M43" s="20" t="s">
        <v>40</v>
      </c>
      <c r="N43" s="20" t="s">
        <v>40</v>
      </c>
      <c r="O43" s="20" t="s">
        <v>40</v>
      </c>
      <c r="P43" s="15" t="s">
        <v>40</v>
      </c>
      <c r="Q43" s="15" t="s">
        <v>40</v>
      </c>
      <c r="R43" s="15" t="s">
        <v>40</v>
      </c>
      <c r="S43" s="15" t="s">
        <v>40</v>
      </c>
      <c r="T43" s="15">
        <v>0</v>
      </c>
      <c r="U43" s="15" t="s">
        <v>40</v>
      </c>
      <c r="V43" s="15" t="s">
        <v>40</v>
      </c>
      <c r="W43" s="15" t="s">
        <v>40</v>
      </c>
    </row>
    <row r="44" spans="1:23" ht="31.5" x14ac:dyDescent="0.25">
      <c r="A44" s="25" t="s">
        <v>86</v>
      </c>
      <c r="B44" s="26" t="s">
        <v>87</v>
      </c>
      <c r="C44" s="27" t="s">
        <v>39</v>
      </c>
      <c r="D44" s="30" t="s">
        <v>40</v>
      </c>
      <c r="E44" s="30" t="s">
        <v>40</v>
      </c>
      <c r="F44" s="30" t="s">
        <v>40</v>
      </c>
      <c r="G44" s="30" t="s">
        <v>40</v>
      </c>
      <c r="H44" s="30" t="s">
        <v>40</v>
      </c>
      <c r="I44" s="30" t="s">
        <v>40</v>
      </c>
      <c r="J44" s="30" t="s">
        <v>40</v>
      </c>
      <c r="K44" s="30" t="s">
        <v>40</v>
      </c>
      <c r="L44" s="20" t="s">
        <v>40</v>
      </c>
      <c r="M44" s="20" t="s">
        <v>40</v>
      </c>
      <c r="N44" s="20" t="s">
        <v>40</v>
      </c>
      <c r="O44" s="20" t="s">
        <v>40</v>
      </c>
      <c r="P44" s="15" t="s">
        <v>40</v>
      </c>
      <c r="Q44" s="15" t="s">
        <v>40</v>
      </c>
      <c r="R44" s="15" t="s">
        <v>40</v>
      </c>
      <c r="S44" s="15" t="s">
        <v>40</v>
      </c>
      <c r="T44" s="15">
        <v>0</v>
      </c>
      <c r="U44" s="15" t="s">
        <v>40</v>
      </c>
      <c r="V44" s="15" t="s">
        <v>40</v>
      </c>
      <c r="W44" s="15" t="s">
        <v>40</v>
      </c>
    </row>
    <row r="45" spans="1:23" ht="15.75" x14ac:dyDescent="0.25">
      <c r="A45" s="25" t="s">
        <v>55</v>
      </c>
      <c r="B45" s="26" t="s">
        <v>56</v>
      </c>
      <c r="C45" s="27" t="s">
        <v>39</v>
      </c>
      <c r="D45" s="30" t="s">
        <v>40</v>
      </c>
      <c r="E45" s="30" t="s">
        <v>40</v>
      </c>
      <c r="F45" s="30" t="s">
        <v>40</v>
      </c>
      <c r="G45" s="30" t="s">
        <v>40</v>
      </c>
      <c r="H45" s="30" t="s">
        <v>40</v>
      </c>
      <c r="I45" s="30" t="s">
        <v>40</v>
      </c>
      <c r="J45" s="30" t="s">
        <v>40</v>
      </c>
      <c r="K45" s="30" t="s">
        <v>40</v>
      </c>
      <c r="L45" s="20" t="s">
        <v>40</v>
      </c>
      <c r="M45" s="20" t="s">
        <v>40</v>
      </c>
      <c r="N45" s="20" t="s">
        <v>40</v>
      </c>
      <c r="O45" s="20" t="s">
        <v>40</v>
      </c>
      <c r="P45" s="15" t="s">
        <v>40</v>
      </c>
      <c r="Q45" s="15" t="s">
        <v>40</v>
      </c>
      <c r="R45" s="15" t="s">
        <v>40</v>
      </c>
      <c r="S45" s="15" t="s">
        <v>40</v>
      </c>
      <c r="T45" s="15">
        <v>0</v>
      </c>
      <c r="U45" s="15" t="s">
        <v>40</v>
      </c>
      <c r="V45" s="15" t="s">
        <v>40</v>
      </c>
      <c r="W45" s="15" t="s">
        <v>40</v>
      </c>
    </row>
    <row r="46" spans="1:23" ht="31.5" x14ac:dyDescent="0.25">
      <c r="A46" s="25" t="s">
        <v>57</v>
      </c>
      <c r="B46" s="26" t="s">
        <v>58</v>
      </c>
      <c r="C46" s="27" t="s">
        <v>39</v>
      </c>
      <c r="D46" s="30" t="s">
        <v>40</v>
      </c>
      <c r="E46" s="30" t="s">
        <v>40</v>
      </c>
      <c r="F46" s="30" t="s">
        <v>40</v>
      </c>
      <c r="G46" s="30" t="s">
        <v>40</v>
      </c>
      <c r="H46" s="30" t="s">
        <v>40</v>
      </c>
      <c r="I46" s="30" t="s">
        <v>40</v>
      </c>
      <c r="J46" s="30" t="s">
        <v>40</v>
      </c>
      <c r="K46" s="30" t="s">
        <v>40</v>
      </c>
      <c r="L46" s="20" t="s">
        <v>40</v>
      </c>
      <c r="M46" s="20" t="s">
        <v>40</v>
      </c>
      <c r="N46" s="20" t="s">
        <v>40</v>
      </c>
      <c r="O46" s="20" t="s">
        <v>40</v>
      </c>
      <c r="P46" s="15" t="s">
        <v>40</v>
      </c>
      <c r="Q46" s="15" t="s">
        <v>40</v>
      </c>
      <c r="R46" s="15" t="s">
        <v>40</v>
      </c>
      <c r="S46" s="15" t="s">
        <v>40</v>
      </c>
      <c r="T46" s="15">
        <v>0</v>
      </c>
      <c r="U46" s="15" t="s">
        <v>40</v>
      </c>
      <c r="V46" s="15" t="s">
        <v>40</v>
      </c>
      <c r="W46" s="15" t="s">
        <v>40</v>
      </c>
    </row>
    <row r="47" spans="1:23" ht="15.75" x14ac:dyDescent="0.2">
      <c r="A47" s="25" t="s">
        <v>59</v>
      </c>
      <c r="B47" s="33" t="s">
        <v>60</v>
      </c>
      <c r="C47" s="34" t="s">
        <v>39</v>
      </c>
      <c r="D47" s="30">
        <f>D48+D49</f>
        <v>4.6837999999999997</v>
      </c>
      <c r="E47" s="30" t="s">
        <v>40</v>
      </c>
      <c r="F47" s="30">
        <f t="shared" ref="F47:W47" si="12">F48+F49</f>
        <v>4.6837999999999997</v>
      </c>
      <c r="G47" s="30" t="s">
        <v>40</v>
      </c>
      <c r="H47" s="30" t="s">
        <v>40</v>
      </c>
      <c r="I47" s="30">
        <f t="shared" si="12"/>
        <v>4.6837999999999997</v>
      </c>
      <c r="J47" s="30" t="s">
        <v>40</v>
      </c>
      <c r="K47" s="30">
        <f>K48+K49</f>
        <v>3.9031666666666665</v>
      </c>
      <c r="L47" s="30" t="s">
        <v>40</v>
      </c>
      <c r="M47" s="30" t="s">
        <v>40</v>
      </c>
      <c r="N47" s="30" t="s">
        <v>40</v>
      </c>
      <c r="O47" s="30" t="s">
        <v>40</v>
      </c>
      <c r="P47" s="30" t="s">
        <v>40</v>
      </c>
      <c r="Q47" s="30" t="s">
        <v>40</v>
      </c>
      <c r="R47" s="30" t="s">
        <v>40</v>
      </c>
      <c r="S47" s="30" t="s">
        <v>40</v>
      </c>
      <c r="T47" s="30" t="s">
        <v>40</v>
      </c>
      <c r="U47" s="30" t="s">
        <v>40</v>
      </c>
      <c r="V47" s="30">
        <f t="shared" si="12"/>
        <v>0</v>
      </c>
      <c r="W47" s="30">
        <f t="shared" si="12"/>
        <v>2</v>
      </c>
    </row>
    <row r="48" spans="1:23" ht="51" customHeight="1" x14ac:dyDescent="0.25">
      <c r="A48" s="35" t="s">
        <v>89</v>
      </c>
      <c r="B48" s="26" t="s">
        <v>117</v>
      </c>
      <c r="C48" s="27" t="s">
        <v>118</v>
      </c>
      <c r="D48" s="37">
        <v>2.5146999999999999</v>
      </c>
      <c r="E48" s="30" t="s">
        <v>121</v>
      </c>
      <c r="F48" s="37">
        <f>D48</f>
        <v>2.5146999999999999</v>
      </c>
      <c r="G48" s="30" t="s">
        <v>40</v>
      </c>
      <c r="H48" s="30" t="s">
        <v>40</v>
      </c>
      <c r="I48" s="37">
        <f>F48</f>
        <v>2.5146999999999999</v>
      </c>
      <c r="J48" s="30" t="s">
        <v>40</v>
      </c>
      <c r="K48" s="37">
        <f>I48/1.2</f>
        <v>2.0955833333333334</v>
      </c>
      <c r="L48" s="20" t="s">
        <v>40</v>
      </c>
      <c r="M48" s="20" t="s">
        <v>40</v>
      </c>
      <c r="N48" s="39" t="s">
        <v>123</v>
      </c>
      <c r="O48" s="20" t="s">
        <v>40</v>
      </c>
      <c r="P48" s="15" t="s">
        <v>40</v>
      </c>
      <c r="Q48" s="15" t="s">
        <v>40</v>
      </c>
      <c r="R48" s="15" t="s">
        <v>40</v>
      </c>
      <c r="S48" s="15" t="s">
        <v>40</v>
      </c>
      <c r="T48" s="15" t="s">
        <v>40</v>
      </c>
      <c r="U48" s="15" t="s">
        <v>40</v>
      </c>
      <c r="V48" s="15">
        <v>0</v>
      </c>
      <c r="W48" s="40">
        <v>1</v>
      </c>
    </row>
    <row r="49" spans="1:23" ht="60" customHeight="1" x14ac:dyDescent="0.25">
      <c r="A49" s="35" t="s">
        <v>90</v>
      </c>
      <c r="B49" s="36" t="s">
        <v>119</v>
      </c>
      <c r="C49" s="27" t="s">
        <v>120</v>
      </c>
      <c r="D49" s="37">
        <v>2.1690999999999998</v>
      </c>
      <c r="E49" s="30" t="s">
        <v>121</v>
      </c>
      <c r="F49" s="37">
        <f>D49</f>
        <v>2.1690999999999998</v>
      </c>
      <c r="G49" s="30" t="s">
        <v>40</v>
      </c>
      <c r="H49" s="30" t="s">
        <v>40</v>
      </c>
      <c r="I49" s="37">
        <f>F49</f>
        <v>2.1690999999999998</v>
      </c>
      <c r="J49" s="30" t="s">
        <v>40</v>
      </c>
      <c r="K49" s="37">
        <f>I49/1.2</f>
        <v>1.8075833333333333</v>
      </c>
      <c r="L49" s="20" t="s">
        <v>40</v>
      </c>
      <c r="M49" s="20" t="s">
        <v>40</v>
      </c>
      <c r="N49" s="39" t="s">
        <v>123</v>
      </c>
      <c r="O49" s="20" t="s">
        <v>40</v>
      </c>
      <c r="P49" s="15" t="s">
        <v>40</v>
      </c>
      <c r="Q49" s="15" t="s">
        <v>40</v>
      </c>
      <c r="R49" s="15" t="s">
        <v>40</v>
      </c>
      <c r="S49" s="15" t="s">
        <v>40</v>
      </c>
      <c r="T49" s="15" t="s">
        <v>40</v>
      </c>
      <c r="U49" s="15" t="s">
        <v>40</v>
      </c>
      <c r="V49" s="15">
        <v>0</v>
      </c>
      <c r="W49" s="40">
        <v>1</v>
      </c>
    </row>
  </sheetData>
  <mergeCells count="20">
    <mergeCell ref="F11:J12"/>
    <mergeCell ref="K11:K13"/>
    <mergeCell ref="L11:M12"/>
    <mergeCell ref="N11:N13"/>
    <mergeCell ref="O11:O13"/>
    <mergeCell ref="P11:W11"/>
    <mergeCell ref="P12:Q12"/>
    <mergeCell ref="R12:S12"/>
    <mergeCell ref="T12:U12"/>
    <mergeCell ref="V12:W12"/>
    <mergeCell ref="A4:W4"/>
    <mergeCell ref="A6:W6"/>
    <mergeCell ref="A7:W7"/>
    <mergeCell ref="A9:W9"/>
    <mergeCell ref="A10:V10"/>
    <mergeCell ref="A11:A13"/>
    <mergeCell ref="B11:B13"/>
    <mergeCell ref="C11:C13"/>
    <mergeCell ref="D11:D13"/>
    <mergeCell ref="E11:E13"/>
  </mergeCells>
  <conditionalFormatting sqref="A23:C30 A41:C47">
    <cfRule type="cellIs" dxfId="59" priority="93" operator="equal">
      <formula>0</formula>
    </cfRule>
  </conditionalFormatting>
  <conditionalFormatting sqref="A41:C47 D31:D40 A30:K30">
    <cfRule type="expression" dxfId="58" priority="90">
      <formula>OR($A30="1.2.1.1",$A30="1.2.1.2",$A30="1.2.2.1",$A30="1.2.2.2",$A30="1.2.4.1",$A30="1.2.4.2",$A30="1.1.1",$A30="1.1.2",$A30="1.1.3",$A30="1.1.4")</formula>
    </cfRule>
    <cfRule type="expression" dxfId="57" priority="91">
      <formula>OR($A30="0.1",$A30="0.2",$A30="0.3",$A30="0.4",$A30="0.5",$A30="0.6",$A30="1.2.1",$A30="1.2.2",$A30="1.2.3",$A30="1.2.4")</formula>
    </cfRule>
    <cfRule type="expression" dxfId="56" priority="92">
      <formula>OR($A30="0",$A30="1.1",$A30="1.2",$A30="1.3",$A30="1.4",$A30="1.5",$A30="1.6")</formula>
    </cfRule>
  </conditionalFormatting>
  <conditionalFormatting sqref="A23:D29 E27 E23:L23">
    <cfRule type="expression" dxfId="55" priority="97">
      <formula>OR($A23="1.2.1.1",$A23="1.2.1.2",$A23="1.2.2.1",$A23="1.2.2.2",$A23="1.2.4.1",$A23="1.2.4.2",$A23="1.1.1",$A23="1.1.2",$A23="1.1.3",$A23="1.1.4")</formula>
    </cfRule>
    <cfRule type="expression" dxfId="54" priority="98">
      <formula>OR($A23="0.1",$A23="0.2",$A23="0.3",$A23="0.4",$A23="0.5",$A23="0.6",$A23="1.2.1",$A23="1.2.2",$A23="1.2.3",$A23="1.2.4")</formula>
    </cfRule>
    <cfRule type="expression" dxfId="53" priority="99">
      <formula>OR($A23="0",$A23="1.1",$A23="1.2",$A23="1.3",$A23="1.4",$A23="1.5",$A23="1.6")</formula>
    </cfRule>
  </conditionalFormatting>
  <conditionalFormatting sqref="E24:E26">
    <cfRule type="expression" dxfId="52" priority="87">
      <formula>OR($A24="1.2.1.1",$A24="1.2.1.2",$A24="1.2.2.1",$A24="1.2.2.2",$A24="1.2.4.1",$A24="1.2.4.2",$A24="1.1.1",$A24="1.1.2",$A24="1.1.3",$A24="1.1.4")</formula>
    </cfRule>
    <cfRule type="expression" dxfId="51" priority="88">
      <formula>OR($A24="0.1",$A24="0.2",$A24="0.3",$A24="0.4",$A24="0.5",$A24="0.6",$A24="1.2.1",$A24="1.2.2",$A24="1.2.3",$A24="1.2.4")</formula>
    </cfRule>
    <cfRule type="expression" dxfId="50" priority="89">
      <formula>OR($A24="0",$A24="1.1",$A24="1.2",$A24="1.3",$A24="1.4",$A24="1.5",$A24="1.6")</formula>
    </cfRule>
  </conditionalFormatting>
  <conditionalFormatting sqref="F44:I46 G48:H49">
    <cfRule type="expression" dxfId="49" priority="100">
      <formula>OR($A44="1.2.1.1",$A44="1.2.1.2",$A44="1.2.2.1",$A44="1.2.2.2",$A44="1.2.4.1",$A44="1.2.4.2",$A44="1.1.1",$A44="1.1.2",$A44="1.1.3",$A44="1.1.4")</formula>
    </cfRule>
    <cfRule type="expression" dxfId="48" priority="101">
      <formula>OR($A44="0.1",$A44="0.2",$A44="0.3",$A44="0.4",$A44="0.5",$A44="0.6",$A44="1.2.1",$A44="1.2.2",$A44="1.2.3",$A44="1.2.4")</formula>
    </cfRule>
    <cfRule type="expression" dxfId="47" priority="102">
      <formula>OR($A44="0",$A44="1.1",$A44="1.2",$A44="1.3",$A44="1.4",$A44="1.5",$A44="1.6")</formula>
    </cfRule>
  </conditionalFormatting>
  <conditionalFormatting sqref="G48:H49 K41:K46 E41:E46 J48:J49 F16:J16 E48:E49 F24:J29 F22:J22 F18:J20 F31:J46">
    <cfRule type="expression" dxfId="46" priority="107">
      <formula>OR($A16="1.2.1.1",$A16="1.2.1.2",$A16="1.2.2.1",$A16="1.2.2.2",$A16="1.2.4.1",$A16="1.2.4.2",$A16="1.1.1",$A16="1.1.2",$A16="1.1.3",$A16="1.1.4")</formula>
    </cfRule>
  </conditionalFormatting>
  <conditionalFormatting sqref="K41:K46 G48:H49 E41:E46 J48:J49 F16:J16 E48:E49 F24:J29 F22:J22 F18:J20 F31:J46">
    <cfRule type="expression" dxfId="45" priority="108">
      <formula>OR($A16="0.1",$A16="0.2",$A16="0.3",$A16="0.4",$A16="0.5",$A16="0.6",$A16="1.2.1",$A16="1.2.2",$A16="1.2.3",$A16="1.2.4")</formula>
    </cfRule>
    <cfRule type="expression" dxfId="44" priority="109">
      <formula>OR($A16="0",$A16="1.1",$A16="1.2",$A16="1.3",$A16="1.4",$A16="1.5",$A16="1.6")</formula>
    </cfRule>
  </conditionalFormatting>
  <conditionalFormatting sqref="K16:Q16 S15:W21 K22:W22 L41:O46 A50:W2511 E27:E29 K24:O29 L30:O30 P23:W46 L48:W49 M23:O23 A22:E22 K18:Q20 A16:D21 A15:Q15 F17:Q17 F21:Q21 E31:E40 K31:O40">
    <cfRule type="expression" dxfId="2" priority="114">
      <formula>OR($A15="1.2.1.1",$A15="1.2.1.2",$A15="1.2.2.1",$A15="1.2.2.2",$A15="1.2.4.1",$A15="1.2.4.2",$A15="1.1.1")</formula>
    </cfRule>
    <cfRule type="expression" dxfId="1" priority="115">
      <formula>OR($A15="0.1",$A15="0.2",$A15="0.3",$A15="0.4",$A15="0.5",$A15="0.6",$A15="1.2.1",$A15="1.2.2",$A15="1.2.3",$A15="1.2.4",$A15="1.1.1.3")</formula>
    </cfRule>
    <cfRule type="expression" dxfId="0" priority="116">
      <formula>OR($A15="0",$A15="1.1",$A15="1.2",$A15="1.3",$A15="1.4",$A15="1.5",$A15="1.6")</formula>
    </cfRule>
  </conditionalFormatting>
  <conditionalFormatting sqref="R15:R21">
    <cfRule type="expression" dxfId="43" priority="94">
      <formula>OR($A15="1.2.1.1",$A15="1.2.1.2",$A15="1.2.2.1",$A15="1.2.2.2",$A15="1.2.4.1",$A15="1.2.4.2",$A15="1.1.1",$A15="1.1.2",$A15="1.1.3",$A15="1.1.4")</formula>
    </cfRule>
    <cfRule type="expression" dxfId="42" priority="95">
      <formula>OR($A15="0.1",$A15="0.2",$A15="0.3",$A15="0.4",$A15="0.5",$A15="0.6",$A15="1.2.1",$A15="1.2.2",$A15="1.2.3",$A15="1.2.4")</formula>
    </cfRule>
    <cfRule type="expression" dxfId="41" priority="96">
      <formula>OR($A15="0",$A15="1.1",$A15="1.2",$A15="1.3",$A15="1.4",$A15="1.5",$A15="1.6")</formula>
    </cfRule>
  </conditionalFormatting>
  <conditionalFormatting sqref="D44:D49 E47:W47">
    <cfRule type="expression" dxfId="40" priority="77">
      <formula>OR($A44="1.2.1.1",$A44="1.2.1.2",$A44="1.2.2.1",$A44="1.2.2.2",$A44="1.2.4.1",$A44="1.2.4.2",$A44="1.1.1",$A44="1.1.2",$A44="1.1.3",$A44="1.1.4")</formula>
    </cfRule>
    <cfRule type="expression" dxfId="39" priority="78">
      <formula>OR($A44="0.1",$A44="0.2",$A44="0.3",$A44="0.4",$A44="0.5",$A44="0.6",$A44="1.2.1",$A44="1.2.2",$A44="1.2.3",$A44="1.2.4")</formula>
    </cfRule>
    <cfRule type="expression" dxfId="38" priority="79">
      <formula>OR($A44="0",$A44="1.1",$A44="1.2",$A44="1.3",$A44="1.4",$A44="1.5",$A44="1.6")</formula>
    </cfRule>
  </conditionalFormatting>
  <conditionalFormatting sqref="D41:D49 E47:W47">
    <cfRule type="expression" dxfId="37" priority="80">
      <formula>OR($A41="1.2.1.1",$A41="1.2.1.2",$A41="1.2.2.1",$A41="1.2.2.2",$A41="1.2.4.1",$A41="1.2.4.2",$A41="1.1.1",$A41="1.1.2",$A41="1.1.3",$A41="1.1.4")</formula>
    </cfRule>
  </conditionalFormatting>
  <conditionalFormatting sqref="D41:D49 E47:W47">
    <cfRule type="expression" dxfId="36" priority="81">
      <formula>OR($A41="0.1",$A41="0.2",$A41="0.3",$A41="0.4",$A41="0.5",$A41="0.6",$A41="1.2.1",$A41="1.2.2",$A41="1.2.3",$A41="1.2.4")</formula>
    </cfRule>
    <cfRule type="expression" dxfId="35" priority="82">
      <formula>OR($A41="0",$A41="1.1",$A41="1.2",$A41="1.3",$A41="1.4",$A41="1.5",$A41="1.6")</formula>
    </cfRule>
  </conditionalFormatting>
  <conditionalFormatting sqref="E44:E46 E48:E49">
    <cfRule type="expression" dxfId="34" priority="74">
      <formula>OR($A44="1.2.1.1",$A44="1.2.1.2",$A44="1.2.2.1",$A44="1.2.2.2",$A44="1.2.4.1",$A44="1.2.4.2",$A44="1.1.1",$A44="1.1.2",$A44="1.1.3",$A44="1.1.4")</formula>
    </cfRule>
    <cfRule type="expression" dxfId="33" priority="75">
      <formula>OR($A44="0.1",$A44="0.2",$A44="0.3",$A44="0.4",$A44="0.5",$A44="0.6",$A44="1.2.1",$A44="1.2.2",$A44="1.2.3",$A44="1.2.4")</formula>
    </cfRule>
    <cfRule type="expression" dxfId="32" priority="76">
      <formula>OR($A44="0",$A44="1.1",$A44="1.2",$A44="1.3",$A44="1.4",$A44="1.5",$A44="1.6")</formula>
    </cfRule>
  </conditionalFormatting>
  <conditionalFormatting sqref="F48:F49">
    <cfRule type="expression" dxfId="31" priority="68">
      <formula>OR($A48="1.2.1.1",$A48="1.2.1.2",$A48="1.2.2.1",$A48="1.2.2.2",$A48="1.2.4.1",$A48="1.2.4.2",$A48="1.1.1",$A48="1.1.2",$A48="1.1.3",$A48="1.1.4")</formula>
    </cfRule>
    <cfRule type="expression" dxfId="30" priority="69">
      <formula>OR($A48="0.1",$A48="0.2",$A48="0.3",$A48="0.4",$A48="0.5",$A48="0.6",$A48="1.2.1",$A48="1.2.2",$A48="1.2.3",$A48="1.2.4")</formula>
    </cfRule>
    <cfRule type="expression" dxfId="29" priority="70">
      <formula>OR($A48="0",$A48="1.1",$A48="1.2",$A48="1.3",$A48="1.4",$A48="1.5",$A48="1.6")</formula>
    </cfRule>
  </conditionalFormatting>
  <conditionalFormatting sqref="F48:F49">
    <cfRule type="expression" dxfId="28" priority="71">
      <formula>OR($A48="1.2.1.1",$A48="1.2.1.2",$A48="1.2.2.1",$A48="1.2.2.2",$A48="1.2.4.1",$A48="1.2.4.2",$A48="1.1.1",$A48="1.1.2",$A48="1.1.3",$A48="1.1.4")</formula>
    </cfRule>
  </conditionalFormatting>
  <conditionalFormatting sqref="F48:F49">
    <cfRule type="expression" dxfId="27" priority="72">
      <formula>OR($A48="0.1",$A48="0.2",$A48="0.3",$A48="0.4",$A48="0.5",$A48="0.6",$A48="1.2.1",$A48="1.2.2",$A48="1.2.3",$A48="1.2.4")</formula>
    </cfRule>
    <cfRule type="expression" dxfId="26" priority="73">
      <formula>OR($A48="0",$A48="1.1",$A48="1.2",$A48="1.3",$A48="1.4",$A48="1.5",$A48="1.6")</formula>
    </cfRule>
  </conditionalFormatting>
  <conditionalFormatting sqref="I48:I49">
    <cfRule type="expression" dxfId="25" priority="62">
      <formula>OR($A48="1.2.1.1",$A48="1.2.1.2",$A48="1.2.2.1",$A48="1.2.2.2",$A48="1.2.4.1",$A48="1.2.4.2",$A48="1.1.1",$A48="1.1.2",$A48="1.1.3",$A48="1.1.4")</formula>
    </cfRule>
    <cfRule type="expression" dxfId="24" priority="63">
      <formula>OR($A48="0.1",$A48="0.2",$A48="0.3",$A48="0.4",$A48="0.5",$A48="0.6",$A48="1.2.1",$A48="1.2.2",$A48="1.2.3",$A48="1.2.4")</formula>
    </cfRule>
    <cfRule type="expression" dxfId="23" priority="64">
      <formula>OR($A48="0",$A48="1.1",$A48="1.2",$A48="1.3",$A48="1.4",$A48="1.5",$A48="1.6")</formula>
    </cfRule>
  </conditionalFormatting>
  <conditionalFormatting sqref="I48:I49">
    <cfRule type="expression" dxfId="22" priority="65">
      <formula>OR($A48="1.2.1.1",$A48="1.2.1.2",$A48="1.2.2.1",$A48="1.2.2.2",$A48="1.2.4.1",$A48="1.2.4.2",$A48="1.1.1",$A48="1.1.2",$A48="1.1.3",$A48="1.1.4")</formula>
    </cfRule>
  </conditionalFormatting>
  <conditionalFormatting sqref="I48:I49">
    <cfRule type="expression" dxfId="21" priority="66">
      <formula>OR($A48="0.1",$A48="0.2",$A48="0.3",$A48="0.4",$A48="0.5",$A48="0.6",$A48="1.2.1",$A48="1.2.2",$A48="1.2.3",$A48="1.2.4")</formula>
    </cfRule>
    <cfRule type="expression" dxfId="20" priority="67">
      <formula>OR($A48="0",$A48="1.1",$A48="1.2",$A48="1.3",$A48="1.4",$A48="1.5",$A48="1.6")</formula>
    </cfRule>
  </conditionalFormatting>
  <conditionalFormatting sqref="K48:K49">
    <cfRule type="expression" dxfId="19" priority="56">
      <formula>OR($A48="1.2.1.1",$A48="1.2.1.2",$A48="1.2.2.1",$A48="1.2.2.2",$A48="1.2.4.1",$A48="1.2.4.2",$A48="1.1.1",$A48="1.1.2",$A48="1.1.3",$A48="1.1.4")</formula>
    </cfRule>
    <cfRule type="expression" dxfId="18" priority="57">
      <formula>OR($A48="0.1",$A48="0.2",$A48="0.3",$A48="0.4",$A48="0.5",$A48="0.6",$A48="1.2.1",$A48="1.2.2",$A48="1.2.3",$A48="1.2.4")</formula>
    </cfRule>
    <cfRule type="expression" dxfId="17" priority="58">
      <formula>OR($A48="0",$A48="1.1",$A48="1.2",$A48="1.3",$A48="1.4",$A48="1.5",$A48="1.6")</formula>
    </cfRule>
  </conditionalFormatting>
  <conditionalFormatting sqref="K48:K49">
    <cfRule type="expression" dxfId="16" priority="59">
      <formula>OR($A48="1.2.1.1",$A48="1.2.1.2",$A48="1.2.2.1",$A48="1.2.2.2",$A48="1.2.4.1",$A48="1.2.4.2",$A48="1.1.1",$A48="1.1.2",$A48="1.1.3",$A48="1.1.4")</formula>
    </cfRule>
  </conditionalFormatting>
  <conditionalFormatting sqref="K48:K49">
    <cfRule type="expression" dxfId="15" priority="60">
      <formula>OR($A48="0.1",$A48="0.2",$A48="0.3",$A48="0.4",$A48="0.5",$A48="0.6",$A48="1.2.1",$A48="1.2.2",$A48="1.2.3",$A48="1.2.4")</formula>
    </cfRule>
    <cfRule type="expression" dxfId="14" priority="61">
      <formula>OR($A48="0",$A48="1.1",$A48="1.2",$A48="1.3",$A48="1.4",$A48="1.5",$A48="1.6")</formula>
    </cfRule>
  </conditionalFormatting>
  <conditionalFormatting sqref="A48:C49">
    <cfRule type="expression" dxfId="13" priority="4">
      <formula>OR($A48="1.2.1.1",$A48="1.2.1.2",$A48="1.2.2.1",$A48="1.2.2.2",$A48="1.2.4.1",$A48="1.2.4.2",$A48="1.1.1",$A48="1.1.2",$A48="1.1.3",$A48="1.1.4")</formula>
    </cfRule>
    <cfRule type="expression" dxfId="12" priority="5">
      <formula>OR($A48="0.1",$A48="0.2",$A48="0.3",$A48="0.4",$A48="0.5",$A48="0.6",$A48="1.2.1",$A48="1.2.2",$A48="1.2.3",$A48="1.2.4")</formula>
    </cfRule>
    <cfRule type="expression" dxfId="11" priority="6">
      <formula>OR($A48="0",$A48="1.1",$A48="1.2",$A48="1.3",$A48="1.4",$A48="1.5",$A48="1.6")</formula>
    </cfRule>
  </conditionalFormatting>
  <conditionalFormatting sqref="A31:C40">
    <cfRule type="cellIs" dxfId="10" priority="11" operator="equal">
      <formula>0</formula>
    </cfRule>
  </conditionalFormatting>
  <conditionalFormatting sqref="A31:C40">
    <cfRule type="expression" dxfId="9" priority="8">
      <formula>OR($A31="1.2.1.1",$A31="1.2.1.2",$A31="1.2.2.1",$A31="1.2.2.2",$A31="1.2.4.1",$A31="1.2.4.2",$A31="1.1.1",$A31="1.1.2",$A31="1.1.3",$A31="1.1.4")</formula>
    </cfRule>
    <cfRule type="expression" dxfId="8" priority="9">
      <formula>OR($A31="0.1",$A31="0.2",$A31="0.3",$A31="0.4",$A31="0.5",$A31="0.6",$A31="1.2.1",$A31="1.2.2",$A31="1.2.3",$A31="1.2.4")</formula>
    </cfRule>
    <cfRule type="expression" dxfId="7" priority="10">
      <formula>OR($A31="0",$A31="1.1",$A31="1.2",$A31="1.3",$A31="1.4",$A31="1.5",$A31="1.6")</formula>
    </cfRule>
  </conditionalFormatting>
  <conditionalFormatting sqref="A48:C49">
    <cfRule type="cellIs" dxfId="6" priority="7" operator="equal">
      <formula>0</formula>
    </cfRule>
  </conditionalFormatting>
  <conditionalFormatting sqref="E16:E21">
    <cfRule type="expression" dxfId="5" priority="1">
      <formula>OR($A16="1.2.1.1",$A16="1.2.1.2",$A16="1.2.2.1",$A16="1.2.2.2",$A16="1.2.4.1",$A16="1.2.4.2",$A16="1.1.1")</formula>
    </cfRule>
    <cfRule type="expression" dxfId="4" priority="2">
      <formula>OR($A16="0.1",$A16="0.2",$A16="0.3",$A16="0.4",$A16="0.5",$A16="0.6",$A16="1.2.1",$A16="1.2.2",$A16="1.2.3",$A16="1.2.4",$A16="1.1.1.3")</formula>
    </cfRule>
    <cfRule type="expression" dxfId="3" priority="3">
      <formula>OR($A16="0",$A16="1.1",$A16="1.2",$A16="1.3",$A16="1.4",$A16="1.5",$A16="1.6")</formula>
    </cfRule>
  </conditionalFormatting>
  <pageMargins left="0.23622047244094491" right="0.19685039370078741" top="0.43307086614173229" bottom="0.47244094488188981" header="0.31496062992125984" footer="0.31496062992125984"/>
  <pageSetup paperSize="9" scale="26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ф14</vt:lpstr>
      <vt:lpstr>ф14!Заголовки_для_печати</vt:lpstr>
      <vt:lpstr>ф14!Область_печати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Кокарев Евгений Сергеевич</dc:creator>
  <cp:lastModifiedBy>Денис А.Е.</cp:lastModifiedBy>
  <dcterms:created xsi:type="dcterms:W3CDTF">2023-07-06T07:41:55Z</dcterms:created>
  <dcterms:modified xsi:type="dcterms:W3CDTF">2025-04-25T10:15:05Z</dcterms:modified>
</cp:coreProperties>
</file>