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ф3!$A$26:$CS$60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ф3!$15:$17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ф3!$A$1:$AQ$62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0" i="1" l="1"/>
  <c r="AI62" i="1"/>
  <c r="AG61" i="1"/>
  <c r="O62" i="1"/>
  <c r="X62" i="1" s="1"/>
  <c r="O61" i="1"/>
  <c r="K62" i="1"/>
  <c r="K61" i="1"/>
  <c r="AG20" i="1"/>
  <c r="AE20" i="1"/>
  <c r="AE36" i="1"/>
  <c r="AG36" i="1"/>
  <c r="AI36" i="1"/>
  <c r="AK36" i="1"/>
  <c r="AM36" i="1"/>
  <c r="AM43" i="1"/>
  <c r="AK43" i="1"/>
  <c r="AI43" i="1"/>
  <c r="AG43" i="1"/>
  <c r="AE43" i="1"/>
  <c r="AO36" i="1"/>
  <c r="AI60" i="1"/>
  <c r="AI24" i="1" s="1"/>
  <c r="AI18" i="1" s="1"/>
  <c r="AG60" i="1"/>
  <c r="AG24" i="1" s="1"/>
  <c r="AG18" i="1" s="1"/>
  <c r="AO43" i="1"/>
  <c r="AO53" i="1"/>
  <c r="AO52" i="1"/>
  <c r="AO51" i="1"/>
  <c r="AI53" i="1"/>
  <c r="AG52" i="1"/>
  <c r="AE51" i="1"/>
  <c r="AO45" i="1"/>
  <c r="AO46" i="1"/>
  <c r="AO47" i="1"/>
  <c r="AO48" i="1"/>
  <c r="AO49" i="1"/>
  <c r="AM49" i="1"/>
  <c r="AK48" i="1"/>
  <c r="AK20" i="1"/>
  <c r="AK18" i="1" s="1"/>
  <c r="AI47" i="1"/>
  <c r="AG46" i="1"/>
  <c r="AE45" i="1"/>
  <c r="X20" i="1"/>
  <c r="X36" i="1"/>
  <c r="X61" i="1"/>
  <c r="X43" i="1"/>
  <c r="X53" i="1"/>
  <c r="X52" i="1"/>
  <c r="X51" i="1"/>
  <c r="X49" i="1"/>
  <c r="X48" i="1"/>
  <c r="X47" i="1"/>
  <c r="X46" i="1"/>
  <c r="X45" i="1"/>
  <c r="O43" i="1"/>
  <c r="N43" i="1"/>
  <c r="M43" i="1"/>
  <c r="K43" i="1"/>
  <c r="K20" i="1"/>
  <c r="N18" i="1"/>
  <c r="M18" i="1"/>
  <c r="O20" i="1"/>
  <c r="N20" i="1"/>
  <c r="M20" i="1"/>
  <c r="O36" i="1"/>
  <c r="N36" i="1"/>
  <c r="M36" i="1"/>
  <c r="K36" i="1"/>
  <c r="N53" i="1"/>
  <c r="N52" i="1"/>
  <c r="N51" i="1"/>
  <c r="M53" i="1"/>
  <c r="M52" i="1"/>
  <c r="M51" i="1"/>
  <c r="O49" i="1"/>
  <c r="O48" i="1"/>
  <c r="O47" i="1"/>
  <c r="O46" i="1"/>
  <c r="O45" i="1"/>
  <c r="N49" i="1"/>
  <c r="N48" i="1"/>
  <c r="N47" i="1"/>
  <c r="N46" i="1"/>
  <c r="N45" i="1"/>
  <c r="M49" i="1"/>
  <c r="M48" i="1"/>
  <c r="M47" i="1"/>
  <c r="M46" i="1"/>
  <c r="M45" i="1"/>
  <c r="K53" i="1"/>
  <c r="K52" i="1"/>
  <c r="K51" i="1"/>
  <c r="K49" i="1"/>
  <c r="K48" i="1"/>
  <c r="K47" i="1"/>
  <c r="K46" i="1"/>
  <c r="K45" i="1"/>
  <c r="AO18" i="1" l="1"/>
  <c r="X60" i="1"/>
  <c r="X24" i="1" s="1"/>
  <c r="X18" i="1" s="1"/>
  <c r="AO61" i="1"/>
  <c r="AO62" i="1"/>
  <c r="AO60" i="1" l="1"/>
  <c r="AO24" i="1" s="1"/>
  <c r="AC60" i="1"/>
  <c r="AC24" i="1" s="1"/>
  <c r="O60" i="1"/>
  <c r="O24" i="1" s="1"/>
  <c r="O18" i="1" s="1"/>
  <c r="AC18" i="1" l="1"/>
  <c r="K60" i="1"/>
  <c r="K24" i="1" s="1"/>
  <c r="K18" i="1" s="1"/>
  <c r="AI40" i="1"/>
  <c r="AI20" i="1" l="1"/>
  <c r="AM20" i="1"/>
  <c r="AM18" i="1" s="1"/>
  <c r="AE18" i="1" l="1"/>
  <c r="K19" i="1"/>
</calcChain>
</file>

<file path=xl/sharedStrings.xml><?xml version="1.0" encoding="utf-8"?>
<sst xmlns="http://schemas.openxmlformats.org/spreadsheetml/2006/main" count="1604" uniqueCount="167">
  <si>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</si>
  <si>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</si>
  <si>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</si>
  <si>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</si>
  <si>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</si>
  <si>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</si>
  <si>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</si>
  <si>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</si>
  <si>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</si>
  <si>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</si>
  <si>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</si>
  <si>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</si>
  <si>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</si>
  <si>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</si>
  <si>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</si>
  <si>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</si>
  <si>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</si>
  <si>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</si>
  <si>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</si>
  <si>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</si>
  <si>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2026 год</t>
  </si>
  <si>
    <t>2027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</si>
  <si>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</si>
  <si>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</si>
  <si>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</si>
  <si>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</si>
  <si>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</si>
  <si>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</si>
  <si>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</si>
  <si>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</si>
  <si>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</si>
  <si>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</si>
  <si>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</si>
  <si>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Утвержденный план 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</si>
  <si>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</si>
  <si>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</si>
  <si>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</si>
  <si>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</si>
  <si>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</si>
  <si>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</si>
  <si>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</si>
  <si>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</si>
  <si>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</si>
  <si>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</si>
  <si>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</si>
  <si>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</si>
  <si>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</si>
  <si>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</si>
  <si>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</si>
  <si>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</si>
  <si>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</si>
  <si>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</si>
  <si>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</si>
  <si>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</si>
  <si>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</si>
  <si>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</si>
  <si>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</si>
  <si>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</si>
  <si>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</si>
  <si>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</si>
  <si>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</si>
  <si>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</si>
  <si>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</si>
  <si>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</si>
  <si>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</si>
  <si>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</si>
  <si>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</si>
  <si>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</si>
  <si>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</si>
  <si>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</si>
  <si>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</si>
  <si>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</si>
  <si>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</si>
  <si>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</si>
  <si>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</si>
  <si>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</si>
  <si>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</si>
  <si>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</si>
  <si>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</si>
  <si>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</si>
  <si>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</si>
  <si>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2026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</si>
  <si>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</si>
  <si>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</si>
  <si>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</si>
  <si>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</si>
  <si>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</si>
  <si>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</si>
  <si>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</si>
  <si>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</si>
  <si>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</si>
  <si>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</si>
  <si>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</si>
  <si>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</si>
  <si>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</si>
  <si>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</si>
  <si>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</si>
  <si>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</si>
  <si>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</si>
  <si>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</si>
  <si>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</si>
  <si>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</si>
  <si>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</si>
  <si>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</si>
  <si>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</si>
  <si>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</si>
  <si>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</si>
  <si>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</si>
  <si>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</si>
  <si>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</si>
  <si>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</si>
  <si>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</si>
  <si>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</si>
  <si>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</si>
  <si>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</si>
  <si>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 xml:space="preserve">Фактический объем освоения капитальных вложений на 01.01.2025 года, млн рублей 
(без НДС) </t>
  </si>
  <si>
    <t>План на 01.01.2025 года</t>
  </si>
  <si>
    <t>На 01.01.2026</t>
  </si>
  <si>
    <t>Предложение по корректировке утвержденного плана 
на 01.01.2026</t>
  </si>
  <si>
    <t>Освоение капитальных вложений 2025 года в прогнозных ценах соответствующих лет, млн рублей (без НДС)</t>
  </si>
  <si>
    <t>2028 год</t>
  </si>
  <si>
    <t>2029 год</t>
  </si>
  <si>
    <t>2029</t>
  </si>
  <si>
    <t>2027</t>
  </si>
  <si>
    <t>2028</t>
  </si>
  <si>
    <t xml:space="preserve">План </t>
  </si>
  <si>
    <t>2025 год</t>
  </si>
  <si>
    <t>П</t>
  </si>
  <si>
    <t>Инвестиционная программа Общество с ограниченой ответственностью "Элеконт"</t>
  </si>
  <si>
    <t>н</t>
  </si>
  <si>
    <t>2030</t>
  </si>
  <si>
    <t>"Включение приборов учёта в систему сбора и передачи данных, класс напряжения 0,22(0,4) кВ, всего,   в том числе:"</t>
  </si>
  <si>
    <t>1.2.3.5</t>
  </si>
  <si>
    <t>1.2.3.1.2026</t>
  </si>
  <si>
    <t>1.2.3.1.2027</t>
  </si>
  <si>
    <t>1.2.3.1.2028</t>
  </si>
  <si>
    <t>1.2.3.1.2029</t>
  </si>
  <si>
    <t>1.2.3.1.2030</t>
  </si>
  <si>
    <t>P_1.2.3.1.2030</t>
  </si>
  <si>
    <t>P_1.2.3.1.2029</t>
  </si>
  <si>
    <t>P_1.2.3.1.2028</t>
  </si>
  <si>
    <t>P_1.2.3.1.2027</t>
  </si>
  <si>
    <t>P_1.2.3.1.2026</t>
  </si>
  <si>
    <t>1.6.1.2027</t>
  </si>
  <si>
    <t>1.6.1.2028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</si>
  <si>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</si>
  <si>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</si>
  <si>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</si>
  <si>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</si>
  <si>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</si>
  <si>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</si>
  <si>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1.2.3.5.1.2026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</si>
  <si>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</si>
  <si>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P_1.2.3.5.1.2026</t>
  </si>
  <si>
    <t>1.2.3.5.1.2027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</si>
  <si>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</si>
  <si>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P_1.2.3.5.1.2027</t>
  </si>
  <si>
    <t>1.2.3.5.1.2028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</si>
  <si>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</si>
  <si>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P_1.2.3.5.1.2028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</si>
  <si>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</si>
  <si>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</si>
  <si>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</si>
  <si>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</si>
  <si>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t>2030 год</t>
  </si>
  <si>
    <t>29.9</t>
  </si>
  <si>
    <t>29.10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</si>
</sst>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3" fillId="0" borderId="0"/>
    <xf numFmtId="0" fontId="6" fillId="0" borderId="0"/>
    <xf numFmtId="0" fontId="17" fillId="0" borderId="0"/>
    <xf numFmtId="0" fontId="18" fillId="0" borderId="0"/>
    <xf numFmtId="0" fontId="19" fillId="0" borderId="0"/>
    <xf numFmtId="43" fontId="19" fillId="0" borderId="0" applyFont="0" applyFill="0" applyBorder="0" applyAlignment="0" applyProtection="0"/>
    <xf numFmtId="0" fontId="2" fillId="0" borderId="0"/>
    <xf numFmtId="0" fontId="21" fillId="0" borderId="0"/>
    <xf numFmtId="0" fontId="19" fillId="0" borderId="0"/>
    <xf numFmtId="0" fontId="22" fillId="0" borderId="0"/>
    <xf numFmtId="0" fontId="18" fillId="0" borderId="0"/>
    <xf numFmtId="0" fontId="20" fillId="0" borderId="0">
      <alignment horizontal="center"/>
    </xf>
    <xf numFmtId="0" fontId="2" fillId="0" borderId="0"/>
    <xf numFmtId="0" fontId="2" fillId="0" borderId="0"/>
    <xf numFmtId="0" fontId="21" fillId="0" borderId="2" applyBorder="0" applyAlignment="0">
      <alignment horizontal="center" wrapText="1"/>
    </xf>
    <xf numFmtId="0" fontId="20" fillId="0" borderId="0">
      <alignment horizontal="left" vertical="top"/>
    </xf>
    <xf numFmtId="0" fontId="23" fillId="0" borderId="0"/>
    <xf numFmtId="0" fontId="19" fillId="0" borderId="0"/>
    <xf numFmtId="0" fontId="18" fillId="0" borderId="0"/>
    <xf numFmtId="43" fontId="19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3" fillId="0" borderId="0" xfId="0" applyFont="1" applyFill="1"/>
    <xf numFmtId="0" fontId="4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9" fillId="0" borderId="0" xfId="0" applyFont="1" applyFill="1" applyBorder="1" applyAlignment="1"/>
    <xf numFmtId="0" fontId="4" fillId="0" borderId="0" xfId="0" applyFont="1" applyFill="1" applyBorder="1" applyAlignment="1"/>
    <xf numFmtId="0" fontId="10" fillId="0" borderId="0" xfId="2" applyFont="1" applyFill="1" applyBorder="1"/>
    <xf numFmtId="0" fontId="3" fillId="0" borderId="0" xfId="0" applyFont="1" applyFill="1" applyAlignment="1"/>
    <xf numFmtId="1" fontId="11" fillId="0" borderId="0" xfId="0" applyNumberFormat="1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center" wrapText="1"/>
    </xf>
    <xf numFmtId="2" fontId="13" fillId="0" borderId="2" xfId="2" applyNumberFormat="1" applyFont="1" applyFill="1" applyBorder="1" applyAlignment="1">
      <alignment horizontal="center"/>
    </xf>
    <xf numFmtId="0" fontId="13" fillId="0" borderId="0" xfId="2" applyFont="1" applyFill="1"/>
    <xf numFmtId="0" fontId="3" fillId="0" borderId="2" xfId="0" applyFont="1" applyFill="1" applyBorder="1" applyAlignment="1">
      <alignment horizontal="center" vertical="center"/>
    </xf>
    <xf numFmtId="2" fontId="14" fillId="0" borderId="2" xfId="2" applyNumberFormat="1" applyFont="1" applyFill="1" applyBorder="1" applyAlignment="1">
      <alignment horizontal="center"/>
    </xf>
    <xf numFmtId="2" fontId="13" fillId="0" borderId="2" xfId="2" applyNumberFormat="1" applyFont="1" applyFill="1" applyBorder="1" applyAlignment="1">
      <alignment horizontal="center" wrapText="1"/>
    </xf>
    <xf numFmtId="0" fontId="14" fillId="0" borderId="0" xfId="2" applyFont="1" applyFill="1"/>
    <xf numFmtId="2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15" fillId="0" borderId="0" xfId="2" applyFont="1" applyFill="1" applyBorder="1"/>
    <xf numFmtId="0" fontId="16" fillId="0" borderId="0" xfId="0" applyFont="1" applyFill="1" applyAlignment="1">
      <alignment horizontal="center" vertical="center"/>
    </xf>
    <xf numFmtId="0" fontId="10" fillId="0" borderId="0" xfId="2" applyNumberFormat="1" applyFont="1" applyFill="1"/>
    <xf numFmtId="0" fontId="10" fillId="0" borderId="0" xfId="2" applyFont="1" applyFill="1"/>
    <xf numFmtId="0" fontId="10" fillId="0" borderId="0" xfId="2" applyFont="1" applyFill="1" applyAlignment="1">
      <alignment horizontal="left"/>
    </xf>
    <xf numFmtId="0" fontId="10" fillId="0" borderId="0" xfId="2" applyNumberFormat="1" applyFont="1" applyFill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9" fillId="0" borderId="0" xfId="0" applyFont="1"/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3" fillId="0" borderId="2" xfId="2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/>
    </xf>
    <xf numFmtId="0" fontId="8" fillId="0" borderId="2" xfId="34" applyFont="1" applyBorder="1" applyAlignment="1">
      <alignment vertical="center" wrapText="1" shrinkToFit="1"/>
    </xf>
    <xf numFmtId="2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" fontId="8" fillId="2" borderId="2" xfId="2" applyNumberFormat="1" applyFont="1" applyFill="1" applyBorder="1" applyAlignment="1">
      <alignment horizontal="center" vertical="center"/>
    </xf>
    <xf numFmtId="4" fontId="8" fillId="0" borderId="2" xfId="2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3" fillId="2" borderId="2" xfId="2" applyNumberFormat="1" applyFont="1" applyFill="1" applyBorder="1" applyAlignment="1">
      <alignment horizontal="center"/>
    </xf>
  </cellXfs>
  <cellStyles count="35">
    <cellStyle name="Normal" xfId="26"/>
    <cellStyle name="Обычный" xfId="0" builtinId="0"/>
    <cellStyle name="Обычный 10" xfId="18"/>
    <cellStyle name="Обычный 11" xfId="24"/>
    <cellStyle name="Обычный 12" xfId="25"/>
    <cellStyle name="Обычный 12 2" xfId="4"/>
    <cellStyle name="Обычный 14" xfId="30"/>
    <cellStyle name="Обычный 2" xfId="3"/>
    <cellStyle name="Обычный 2 2" xfId="11"/>
    <cellStyle name="Обычный 2 2 2" xfId="8"/>
    <cellStyle name="Обычный 2 2 3" xfId="5"/>
    <cellStyle name="Обычный 2 2 4" xfId="27"/>
    <cellStyle name="Обычный 3" xfId="1"/>
    <cellStyle name="Обычный 3 2" xfId="31"/>
    <cellStyle name="Обычный 3 3" xfId="17"/>
    <cellStyle name="Обычный 4" xfId="19"/>
    <cellStyle name="Обычный 42" xfId="7"/>
    <cellStyle name="Обычный 48 2 2" xfId="34"/>
    <cellStyle name="Обычный 5" xfId="21"/>
    <cellStyle name="Обычный 5 2" xfId="28"/>
    <cellStyle name="Обычный 6" xfId="13"/>
    <cellStyle name="Обычный 6 3 2" xfId="14"/>
    <cellStyle name="Обычный 7" xfId="2"/>
    <cellStyle name="Обычный 7 2" xfId="22"/>
    <cellStyle name="Обычный 8" xfId="23"/>
    <cellStyle name="Обычный 9" xfId="10"/>
    <cellStyle name="ПИР" xfId="15"/>
    <cellStyle name="СводРасч" xfId="9"/>
    <cellStyle name="Титул" xfId="12"/>
    <cellStyle name="Финансовый 2" xfId="6"/>
    <cellStyle name="Финансовый 2 2" xfId="33"/>
    <cellStyle name="Финансовый 2 3" xfId="20"/>
    <cellStyle name="Финансовый 3" xfId="29"/>
    <cellStyle name="Финансовый 4" xfId="32"/>
    <cellStyle name="Хвост" xfId="16"/>
  </cellStyles>
  <dxfs count="24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S62"/>
  <sheetViews>
    <sheetView tabSelected="1" view="pageBreakPreview" zoomScale="55" zoomScaleSheetLayoutView="55" workbookViewId="0">
      <pane xSplit="3" ySplit="17" topLeftCell="W18" activePane="bottomRight" state="frozen"/>
      <selection pane="topRight" activeCell="D1" sqref="D1"/>
      <selection pane="bottomLeft" activeCell="A18" sqref="A18"/>
      <selection pane="bottomRight" activeCell="AN30" sqref="AN30"/>
    </sheetView>
  </sheetViews>
  <sheetFormatPr defaultColWidth="9" defaultRowHeight="12" x14ac:dyDescent="0.2"/>
  <cols>
    <col min="1" max="1" width="12.5" style="32" customWidth="1"/>
    <col min="2" max="2" width="93.875" style="33" customWidth="1"/>
    <col min="3" max="3" width="23.25" style="32" customWidth="1"/>
    <col min="4" max="4" width="7" style="31" customWidth="1"/>
    <col min="5" max="6" width="7.875" style="31" customWidth="1"/>
    <col min="7" max="8" width="10.25" style="31" customWidth="1"/>
    <col min="9" max="9" width="13.75" style="31" customWidth="1"/>
    <col min="10" max="10" width="13.125" style="31" customWidth="1"/>
    <col min="11" max="11" width="10.875" style="31" customWidth="1"/>
    <col min="12" max="12" width="12.25" style="31" customWidth="1"/>
    <col min="13" max="13" width="10.25" style="31" customWidth="1"/>
    <col min="14" max="14" width="11.625" style="31" customWidth="1"/>
    <col min="15" max="15" width="9.75" style="31" customWidth="1"/>
    <col min="16" max="17" width="8.125" style="31" customWidth="1"/>
    <col min="18" max="19" width="8.75" style="31" customWidth="1"/>
    <col min="20" max="26" width="8.125" style="31" customWidth="1"/>
    <col min="27" max="27" width="9.875" style="31" customWidth="1"/>
    <col min="28" max="28" width="10.75" style="31" customWidth="1"/>
    <col min="29" max="30" width="11.875" style="31" customWidth="1"/>
    <col min="31" max="31" width="9.125" style="31" customWidth="1"/>
    <col min="32" max="32" width="10.25" style="31" customWidth="1"/>
    <col min="33" max="33" width="10.75" style="31" customWidth="1"/>
    <col min="34" max="34" width="11.75" style="31" customWidth="1"/>
    <col min="35" max="35" width="10" style="31" customWidth="1"/>
    <col min="36" max="36" width="11.25" style="31" customWidth="1"/>
    <col min="37" max="37" width="10" style="31" customWidth="1"/>
    <col min="38" max="38" width="12" style="31" customWidth="1"/>
    <col min="39" max="39" width="10" style="31" customWidth="1"/>
    <col min="40" max="40" width="12" style="31" customWidth="1"/>
    <col min="41" max="41" width="15.125" style="31" customWidth="1"/>
    <col min="42" max="42" width="16.625" style="31" customWidth="1"/>
    <col min="43" max="43" width="58.125" style="34" customWidth="1"/>
    <col min="44" max="16384" width="9" style="31"/>
  </cols>
  <sheetData>
    <row r="1" spans="1:97" s="1" customFormat="1" ht="18.75" x14ac:dyDescent="0.25">
      <c r="AQ1" s="2" t="s">
        <v>0</v>
      </c>
    </row>
    <row r="2" spans="1:97" s="1" customFormat="1" ht="18.75" x14ac:dyDescent="0.3">
      <c r="AQ2" s="3" t="s">
        <v>1</v>
      </c>
    </row>
    <row r="3" spans="1:97" s="1" customFormat="1" ht="18.75" x14ac:dyDescent="0.3">
      <c r="AQ3" s="3" t="s">
        <v>2</v>
      </c>
    </row>
    <row r="4" spans="1:97" s="1" customFormat="1" ht="18.75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</row>
    <row r="5" spans="1:97" s="1" customFormat="1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36"/>
      <c r="AD5" s="36"/>
      <c r="AE5" s="4"/>
      <c r="AF5" s="4"/>
      <c r="AG5" s="4"/>
      <c r="AH5" s="4"/>
      <c r="AI5" s="4"/>
      <c r="AJ5" s="4"/>
      <c r="AK5" s="50"/>
      <c r="AL5" s="50"/>
      <c r="AM5" s="4"/>
      <c r="AN5" s="4"/>
      <c r="AO5" s="4"/>
      <c r="AP5" s="4"/>
      <c r="AQ5" s="5"/>
    </row>
    <row r="6" spans="1:97" s="1" customFormat="1" ht="18.75" x14ac:dyDescent="0.25">
      <c r="A6" s="53" t="s">
        <v>128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97" s="1" customFormat="1" ht="15.75" x14ac:dyDescent="0.25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8" spans="1:97" s="1" customFormat="1" ht="7.5" customHeight="1" x14ac:dyDescent="0.3">
      <c r="AP8" s="6"/>
      <c r="AQ8" s="7"/>
    </row>
    <row r="9" spans="1:97" s="1" customFormat="1" ht="18.75" x14ac:dyDescent="0.3">
      <c r="A9" s="55" t="s">
        <v>114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</row>
    <row r="10" spans="1:97" s="1" customFormat="1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36"/>
      <c r="AD10" s="36"/>
      <c r="AE10" s="4"/>
      <c r="AF10" s="4"/>
      <c r="AG10" s="4"/>
      <c r="AH10" s="4"/>
      <c r="AI10" s="4"/>
      <c r="AJ10" s="4"/>
      <c r="AK10" s="50"/>
      <c r="AL10" s="50"/>
      <c r="AM10" s="4"/>
      <c r="AN10" s="4"/>
      <c r="AO10" s="4"/>
      <c r="AP10" s="4"/>
      <c r="AQ10" s="5"/>
    </row>
    <row r="11" spans="1:97" s="10" customFormat="1" ht="15.75" customHeight="1" x14ac:dyDescent="0.3">
      <c r="A11" s="56" t="s">
        <v>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37" t="s">
        <v>145</v>
      </c>
      <c r="P11" s="9"/>
      <c r="Q11" s="9"/>
      <c r="R11" s="8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97" s="1" customFormat="1" ht="15.7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</row>
    <row r="13" spans="1:97" s="1" customFormat="1" ht="1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12"/>
    </row>
    <row r="14" spans="1:97" s="1" customFormat="1" ht="72.75" customHeight="1" x14ac:dyDescent="0.25">
      <c r="A14" s="58" t="s">
        <v>7</v>
      </c>
      <c r="B14" s="58" t="s">
        <v>8</v>
      </c>
      <c r="C14" s="58" t="s">
        <v>9</v>
      </c>
      <c r="D14" s="59" t="s">
        <v>10</v>
      </c>
      <c r="E14" s="59" t="s">
        <v>11</v>
      </c>
      <c r="F14" s="58" t="s">
        <v>12</v>
      </c>
      <c r="G14" s="58"/>
      <c r="H14" s="58" t="s">
        <v>13</v>
      </c>
      <c r="I14" s="58"/>
      <c r="J14" s="60" t="s">
        <v>115</v>
      </c>
      <c r="K14" s="63" t="s">
        <v>14</v>
      </c>
      <c r="L14" s="64"/>
      <c r="M14" s="64"/>
      <c r="N14" s="64"/>
      <c r="O14" s="64"/>
      <c r="P14" s="64"/>
      <c r="Q14" s="64"/>
      <c r="R14" s="64"/>
      <c r="S14" s="64"/>
      <c r="T14" s="65"/>
      <c r="U14" s="63" t="s">
        <v>15</v>
      </c>
      <c r="V14" s="64"/>
      <c r="W14" s="64"/>
      <c r="X14" s="64"/>
      <c r="Y14" s="64"/>
      <c r="Z14" s="65"/>
      <c r="AA14" s="66" t="s">
        <v>119</v>
      </c>
      <c r="AB14" s="67"/>
      <c r="AC14" s="63" t="s">
        <v>16</v>
      </c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5"/>
      <c r="AQ14" s="60" t="s">
        <v>17</v>
      </c>
    </row>
    <row r="15" spans="1:97" s="1" customFormat="1" ht="90" customHeight="1" x14ac:dyDescent="0.25">
      <c r="A15" s="58"/>
      <c r="B15" s="58"/>
      <c r="C15" s="58"/>
      <c r="D15" s="59"/>
      <c r="E15" s="59"/>
      <c r="F15" s="58"/>
      <c r="G15" s="58"/>
      <c r="H15" s="58"/>
      <c r="I15" s="58"/>
      <c r="J15" s="61"/>
      <c r="K15" s="63" t="s">
        <v>18</v>
      </c>
      <c r="L15" s="64"/>
      <c r="M15" s="64"/>
      <c r="N15" s="64"/>
      <c r="O15" s="65"/>
      <c r="P15" s="63" t="s">
        <v>19</v>
      </c>
      <c r="Q15" s="64"/>
      <c r="R15" s="64"/>
      <c r="S15" s="64"/>
      <c r="T15" s="65"/>
      <c r="U15" s="58" t="s">
        <v>116</v>
      </c>
      <c r="V15" s="58"/>
      <c r="W15" s="63" t="s">
        <v>117</v>
      </c>
      <c r="X15" s="65"/>
      <c r="Y15" s="58" t="s">
        <v>118</v>
      </c>
      <c r="Z15" s="58"/>
      <c r="AA15" s="68"/>
      <c r="AB15" s="69"/>
      <c r="AC15" s="70" t="s">
        <v>126</v>
      </c>
      <c r="AD15" s="70"/>
      <c r="AE15" s="70" t="s">
        <v>20</v>
      </c>
      <c r="AF15" s="70"/>
      <c r="AG15" s="70" t="s">
        <v>21</v>
      </c>
      <c r="AH15" s="70"/>
      <c r="AI15" s="70" t="s">
        <v>120</v>
      </c>
      <c r="AJ15" s="70"/>
      <c r="AK15" s="70" t="s">
        <v>121</v>
      </c>
      <c r="AL15" s="70"/>
      <c r="AM15" s="70" t="s">
        <v>164</v>
      </c>
      <c r="AN15" s="70"/>
      <c r="AO15" s="58" t="s">
        <v>22</v>
      </c>
      <c r="AP15" s="58" t="s">
        <v>23</v>
      </c>
      <c r="AQ15" s="61"/>
    </row>
    <row r="16" spans="1:97" s="1" customFormat="1" ht="135" customHeight="1" x14ac:dyDescent="0.25">
      <c r="A16" s="58"/>
      <c r="B16" s="58"/>
      <c r="C16" s="58"/>
      <c r="D16" s="59"/>
      <c r="E16" s="59"/>
      <c r="F16" s="13" t="s">
        <v>24</v>
      </c>
      <c r="G16" s="13" t="s">
        <v>25</v>
      </c>
      <c r="H16" s="13" t="s">
        <v>24</v>
      </c>
      <c r="I16" s="13" t="s">
        <v>25</v>
      </c>
      <c r="J16" s="62"/>
      <c r="K16" s="14" t="s">
        <v>26</v>
      </c>
      <c r="L16" s="14" t="s">
        <v>27</v>
      </c>
      <c r="M16" s="14" t="s">
        <v>28</v>
      </c>
      <c r="N16" s="15" t="s">
        <v>29</v>
      </c>
      <c r="O16" s="15" t="s">
        <v>30</v>
      </c>
      <c r="P16" s="14" t="s">
        <v>26</v>
      </c>
      <c r="Q16" s="14" t="s">
        <v>27</v>
      </c>
      <c r="R16" s="14" t="s">
        <v>28</v>
      </c>
      <c r="S16" s="15" t="s">
        <v>29</v>
      </c>
      <c r="T16" s="15" t="s">
        <v>30</v>
      </c>
      <c r="U16" s="14" t="s">
        <v>31</v>
      </c>
      <c r="V16" s="14" t="s">
        <v>32</v>
      </c>
      <c r="W16" s="14" t="s">
        <v>31</v>
      </c>
      <c r="X16" s="14" t="s">
        <v>32</v>
      </c>
      <c r="Y16" s="14" t="s">
        <v>31</v>
      </c>
      <c r="Z16" s="14" t="s">
        <v>32</v>
      </c>
      <c r="AA16" s="16" t="s">
        <v>33</v>
      </c>
      <c r="AB16" s="16" t="s">
        <v>34</v>
      </c>
      <c r="AC16" s="35" t="s">
        <v>125</v>
      </c>
      <c r="AD16" s="35" t="s">
        <v>25</v>
      </c>
      <c r="AE16" s="16" t="s">
        <v>18</v>
      </c>
      <c r="AF16" s="16" t="s">
        <v>25</v>
      </c>
      <c r="AG16" s="42" t="s">
        <v>18</v>
      </c>
      <c r="AH16" s="16" t="s">
        <v>25</v>
      </c>
      <c r="AI16" s="42" t="s">
        <v>18</v>
      </c>
      <c r="AJ16" s="16" t="s">
        <v>25</v>
      </c>
      <c r="AK16" s="49" t="s">
        <v>18</v>
      </c>
      <c r="AL16" s="49" t="s">
        <v>25</v>
      </c>
      <c r="AM16" s="42" t="s">
        <v>18</v>
      </c>
      <c r="AN16" s="16" t="s">
        <v>25</v>
      </c>
      <c r="AO16" s="58"/>
      <c r="AP16" s="58"/>
      <c r="AQ16" s="62"/>
    </row>
    <row r="17" spans="1:43" s="1" customFormat="1" ht="19.149999999999999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7" t="s">
        <v>35</v>
      </c>
      <c r="AD17" s="17" t="s">
        <v>36</v>
      </c>
      <c r="AE17" s="17" t="s">
        <v>35</v>
      </c>
      <c r="AF17" s="17" t="s">
        <v>36</v>
      </c>
      <c r="AG17" s="17" t="s">
        <v>37</v>
      </c>
      <c r="AH17" s="17" t="s">
        <v>38</v>
      </c>
      <c r="AI17" s="17" t="s">
        <v>39</v>
      </c>
      <c r="AJ17" s="17" t="s">
        <v>40</v>
      </c>
      <c r="AK17" s="17" t="s">
        <v>41</v>
      </c>
      <c r="AL17" s="17" t="s">
        <v>42</v>
      </c>
      <c r="AM17" s="17" t="s">
        <v>165</v>
      </c>
      <c r="AN17" s="17" t="s">
        <v>166</v>
      </c>
      <c r="AO17" s="16">
        <v>30</v>
      </c>
      <c r="AP17" s="16">
        <v>31</v>
      </c>
      <c r="AQ17" s="16">
        <v>32</v>
      </c>
    </row>
    <row r="18" spans="1:43" s="21" customFormat="1" ht="15.75" x14ac:dyDescent="0.25">
      <c r="A18" s="18" t="s">
        <v>43</v>
      </c>
      <c r="B18" s="19" t="s">
        <v>44</v>
      </c>
      <c r="C18" s="20" t="s">
        <v>45</v>
      </c>
      <c r="D18" s="20" t="s">
        <v>46</v>
      </c>
      <c r="E18" s="20" t="s">
        <v>46</v>
      </c>
      <c r="F18" s="20" t="s">
        <v>46</v>
      </c>
      <c r="G18" s="20" t="s">
        <v>46</v>
      </c>
      <c r="H18" s="20" t="s">
        <v>46</v>
      </c>
      <c r="I18" s="20" t="s">
        <v>46</v>
      </c>
      <c r="J18" s="20" t="s">
        <v>46</v>
      </c>
      <c r="K18" s="20">
        <f>K20+K24</f>
        <v>47.301695843333334</v>
      </c>
      <c r="L18" s="20">
        <v>0</v>
      </c>
      <c r="M18" s="20">
        <f>M20</f>
        <v>5.6510196483333326</v>
      </c>
      <c r="N18" s="20">
        <f>N20</f>
        <v>32.627942860000005</v>
      </c>
      <c r="O18" s="20">
        <f>O24+O20</f>
        <v>9.0227350000000008</v>
      </c>
      <c r="P18" s="20" t="s">
        <v>46</v>
      </c>
      <c r="Q18" s="20" t="s">
        <v>46</v>
      </c>
      <c r="R18" s="20" t="s">
        <v>46</v>
      </c>
      <c r="S18" s="20" t="s">
        <v>46</v>
      </c>
      <c r="T18" s="20" t="s">
        <v>46</v>
      </c>
      <c r="U18" s="20" t="s">
        <v>46</v>
      </c>
      <c r="V18" s="20" t="s">
        <v>46</v>
      </c>
      <c r="W18" s="20" t="s">
        <v>46</v>
      </c>
      <c r="X18" s="20">
        <f>X20+X24</f>
        <v>47.301695843333334</v>
      </c>
      <c r="Y18" s="20" t="s">
        <v>46</v>
      </c>
      <c r="Z18" s="20" t="s">
        <v>46</v>
      </c>
      <c r="AA18" s="20" t="s">
        <v>46</v>
      </c>
      <c r="AB18" s="20" t="s">
        <v>46</v>
      </c>
      <c r="AC18" s="20">
        <f>AC24</f>
        <v>0</v>
      </c>
      <c r="AD18" s="20" t="s">
        <v>46</v>
      </c>
      <c r="AE18" s="20">
        <f>AE20</f>
        <v>13.474281095833334</v>
      </c>
      <c r="AF18" s="20" t="s">
        <v>46</v>
      </c>
      <c r="AG18" s="20">
        <f>AG20+AG24</f>
        <v>7.5301135324999997</v>
      </c>
      <c r="AH18" s="20" t="s">
        <v>46</v>
      </c>
      <c r="AI18" s="20">
        <f>AI20+AI24</f>
        <v>10.361710381666667</v>
      </c>
      <c r="AJ18" s="20" t="s">
        <v>46</v>
      </c>
      <c r="AK18" s="20">
        <f>AK20</f>
        <v>7.6811008333333337</v>
      </c>
      <c r="AL18" s="20" t="s">
        <v>46</v>
      </c>
      <c r="AM18" s="20">
        <f>AM20</f>
        <v>8.2544900000000005</v>
      </c>
      <c r="AN18" s="20" t="s">
        <v>46</v>
      </c>
      <c r="AO18" s="20">
        <f>AC18+AE18+AG18+AI18+AM18+AK18</f>
        <v>47.301695843333334</v>
      </c>
      <c r="AP18" s="20" t="s">
        <v>46</v>
      </c>
      <c r="AQ18" s="20"/>
    </row>
    <row r="19" spans="1:43" s="21" customFormat="1" ht="15.75" x14ac:dyDescent="0.25">
      <c r="A19" s="18" t="s">
        <v>47</v>
      </c>
      <c r="B19" s="19" t="s">
        <v>48</v>
      </c>
      <c r="C19" s="20" t="s">
        <v>45</v>
      </c>
      <c r="D19" s="20" t="s">
        <v>46</v>
      </c>
      <c r="E19" s="20" t="s">
        <v>46</v>
      </c>
      <c r="F19" s="20" t="s">
        <v>46</v>
      </c>
      <c r="G19" s="20" t="s">
        <v>46</v>
      </c>
      <c r="H19" s="20" t="s">
        <v>46</v>
      </c>
      <c r="I19" s="20" t="s">
        <v>46</v>
      </c>
      <c r="J19" s="20" t="s">
        <v>46</v>
      </c>
      <c r="K19" s="20">
        <f>M19+N19</f>
        <v>0</v>
      </c>
      <c r="L19" s="20">
        <v>0</v>
      </c>
      <c r="M19" s="20">
        <v>0</v>
      </c>
      <c r="N19" s="20">
        <v>0</v>
      </c>
      <c r="O19" s="20">
        <v>0</v>
      </c>
      <c r="P19" s="20" t="s">
        <v>46</v>
      </c>
      <c r="Q19" s="20" t="s">
        <v>46</v>
      </c>
      <c r="R19" s="20" t="s">
        <v>46</v>
      </c>
      <c r="S19" s="20" t="s">
        <v>46</v>
      </c>
      <c r="T19" s="20" t="s">
        <v>46</v>
      </c>
      <c r="U19" s="20" t="s">
        <v>46</v>
      </c>
      <c r="V19" s="20" t="s">
        <v>46</v>
      </c>
      <c r="W19" s="20" t="s">
        <v>46</v>
      </c>
      <c r="X19" s="20" t="s">
        <v>46</v>
      </c>
      <c r="Y19" s="20" t="s">
        <v>46</v>
      </c>
      <c r="Z19" s="20" t="s">
        <v>46</v>
      </c>
      <c r="AA19" s="20" t="s">
        <v>46</v>
      </c>
      <c r="AB19" s="20" t="s">
        <v>46</v>
      </c>
      <c r="AC19" s="20">
        <v>0</v>
      </c>
      <c r="AD19" s="20" t="s">
        <v>46</v>
      </c>
      <c r="AE19" s="20" t="s">
        <v>46</v>
      </c>
      <c r="AF19" s="20" t="s">
        <v>46</v>
      </c>
      <c r="AG19" s="20" t="s">
        <v>46</v>
      </c>
      <c r="AH19" s="20" t="s">
        <v>46</v>
      </c>
      <c r="AI19" s="20" t="s">
        <v>46</v>
      </c>
      <c r="AJ19" s="20" t="s">
        <v>46</v>
      </c>
      <c r="AK19" s="20" t="s">
        <v>46</v>
      </c>
      <c r="AL19" s="20" t="s">
        <v>46</v>
      </c>
      <c r="AM19" s="20" t="s">
        <v>46</v>
      </c>
      <c r="AN19" s="20" t="s">
        <v>46</v>
      </c>
      <c r="AO19" s="26" t="s">
        <v>46</v>
      </c>
      <c r="AP19" s="20" t="s">
        <v>46</v>
      </c>
      <c r="AQ19" s="20"/>
    </row>
    <row r="20" spans="1:43" s="21" customFormat="1" ht="15.75" x14ac:dyDescent="0.25">
      <c r="A20" s="18" t="s">
        <v>49</v>
      </c>
      <c r="B20" s="19" t="s">
        <v>50</v>
      </c>
      <c r="C20" s="20" t="s">
        <v>45</v>
      </c>
      <c r="D20" s="20" t="s">
        <v>46</v>
      </c>
      <c r="E20" s="20" t="s">
        <v>46</v>
      </c>
      <c r="F20" s="20" t="s">
        <v>46</v>
      </c>
      <c r="G20" s="20" t="s">
        <v>46</v>
      </c>
      <c r="H20" s="20" t="s">
        <v>46</v>
      </c>
      <c r="I20" s="20" t="s">
        <v>46</v>
      </c>
      <c r="J20" s="20" t="s">
        <v>46</v>
      </c>
      <c r="K20" s="20">
        <f>K43</f>
        <v>43.398529176666671</v>
      </c>
      <c r="L20" s="20">
        <v>0</v>
      </c>
      <c r="M20" s="20">
        <f>M36</f>
        <v>5.6510196483333326</v>
      </c>
      <c r="N20" s="20">
        <f>N36</f>
        <v>32.627942860000005</v>
      </c>
      <c r="O20" s="20">
        <f>O36</f>
        <v>5.1195683333333335</v>
      </c>
      <c r="P20" s="20" t="s">
        <v>46</v>
      </c>
      <c r="Q20" s="20" t="s">
        <v>46</v>
      </c>
      <c r="R20" s="20" t="s">
        <v>46</v>
      </c>
      <c r="S20" s="20" t="s">
        <v>46</v>
      </c>
      <c r="T20" s="20" t="s">
        <v>46</v>
      </c>
      <c r="U20" s="20" t="s">
        <v>46</v>
      </c>
      <c r="V20" s="20" t="s">
        <v>46</v>
      </c>
      <c r="W20" s="20" t="s">
        <v>46</v>
      </c>
      <c r="X20" s="20">
        <f>X36</f>
        <v>43.398529176666671</v>
      </c>
      <c r="Y20" s="20" t="s">
        <v>46</v>
      </c>
      <c r="Z20" s="20" t="s">
        <v>46</v>
      </c>
      <c r="AA20" s="20" t="s">
        <v>46</v>
      </c>
      <c r="AB20" s="20" t="s">
        <v>46</v>
      </c>
      <c r="AC20" s="20">
        <v>0</v>
      </c>
      <c r="AD20" s="20" t="s">
        <v>46</v>
      </c>
      <c r="AE20" s="20">
        <f>AE36</f>
        <v>13.474281095833334</v>
      </c>
      <c r="AF20" s="20" t="s">
        <v>46</v>
      </c>
      <c r="AG20" s="20">
        <f>AG36</f>
        <v>5.4345301991666668</v>
      </c>
      <c r="AH20" s="20" t="s">
        <v>46</v>
      </c>
      <c r="AI20" s="20">
        <f>AI36</f>
        <v>8.5541270483333331</v>
      </c>
      <c r="AJ20" s="20" t="s">
        <v>46</v>
      </c>
      <c r="AK20" s="20">
        <f>AK36</f>
        <v>7.6811008333333337</v>
      </c>
      <c r="AL20" s="20" t="s">
        <v>46</v>
      </c>
      <c r="AM20" s="20">
        <f>AM36</f>
        <v>8.2544900000000005</v>
      </c>
      <c r="AN20" s="20" t="s">
        <v>46</v>
      </c>
      <c r="AO20" s="20">
        <f>AO36</f>
        <v>43.398529176666671</v>
      </c>
      <c r="AP20" s="20" t="s">
        <v>46</v>
      </c>
      <c r="AQ20" s="20"/>
    </row>
    <row r="21" spans="1:43" s="21" customFormat="1" ht="31.15" customHeight="1" x14ac:dyDescent="0.25">
      <c r="A21" s="18" t="s">
        <v>51</v>
      </c>
      <c r="B21" s="19" t="s">
        <v>52</v>
      </c>
      <c r="C21" s="20" t="s">
        <v>45</v>
      </c>
      <c r="D21" s="20" t="s">
        <v>46</v>
      </c>
      <c r="E21" s="20" t="s">
        <v>46</v>
      </c>
      <c r="F21" s="20" t="s">
        <v>46</v>
      </c>
      <c r="G21" s="20" t="s">
        <v>46</v>
      </c>
      <c r="H21" s="20" t="s">
        <v>46</v>
      </c>
      <c r="I21" s="20" t="s">
        <v>46</v>
      </c>
      <c r="J21" s="20" t="s">
        <v>46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 t="s">
        <v>46</v>
      </c>
      <c r="Q21" s="20" t="s">
        <v>46</v>
      </c>
      <c r="R21" s="20" t="s">
        <v>46</v>
      </c>
      <c r="S21" s="20" t="s">
        <v>46</v>
      </c>
      <c r="T21" s="20" t="s">
        <v>46</v>
      </c>
      <c r="U21" s="20" t="s">
        <v>46</v>
      </c>
      <c r="V21" s="20" t="s">
        <v>46</v>
      </c>
      <c r="W21" s="20" t="s">
        <v>46</v>
      </c>
      <c r="X21" s="20" t="s">
        <v>46</v>
      </c>
      <c r="Y21" s="20" t="s">
        <v>46</v>
      </c>
      <c r="Z21" s="20" t="s">
        <v>46</v>
      </c>
      <c r="AA21" s="20" t="s">
        <v>46</v>
      </c>
      <c r="AB21" s="20" t="s">
        <v>46</v>
      </c>
      <c r="AC21" s="20">
        <v>0</v>
      </c>
      <c r="AD21" s="20" t="s">
        <v>46</v>
      </c>
      <c r="AE21" s="20" t="s">
        <v>46</v>
      </c>
      <c r="AF21" s="20" t="s">
        <v>46</v>
      </c>
      <c r="AG21" s="20" t="s">
        <v>46</v>
      </c>
      <c r="AH21" s="20" t="s">
        <v>46</v>
      </c>
      <c r="AI21" s="20" t="s">
        <v>46</v>
      </c>
      <c r="AJ21" s="20" t="s">
        <v>46</v>
      </c>
      <c r="AK21" s="20" t="s">
        <v>46</v>
      </c>
      <c r="AL21" s="20" t="s">
        <v>46</v>
      </c>
      <c r="AM21" s="20" t="s">
        <v>46</v>
      </c>
      <c r="AN21" s="20" t="s">
        <v>46</v>
      </c>
      <c r="AO21" s="20">
        <v>0</v>
      </c>
      <c r="AP21" s="20" t="s">
        <v>46</v>
      </c>
      <c r="AQ21" s="20"/>
    </row>
    <row r="22" spans="1:43" s="21" customFormat="1" ht="15.75" x14ac:dyDescent="0.25">
      <c r="A22" s="18" t="s">
        <v>53</v>
      </c>
      <c r="B22" s="19" t="s">
        <v>54</v>
      </c>
      <c r="C22" s="20" t="s">
        <v>45</v>
      </c>
      <c r="D22" s="20" t="s">
        <v>46</v>
      </c>
      <c r="E22" s="20" t="s">
        <v>46</v>
      </c>
      <c r="F22" s="20" t="s">
        <v>46</v>
      </c>
      <c r="G22" s="20" t="s">
        <v>46</v>
      </c>
      <c r="H22" s="20" t="s">
        <v>46</v>
      </c>
      <c r="I22" s="20" t="s">
        <v>46</v>
      </c>
      <c r="J22" s="20" t="s">
        <v>46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 t="s">
        <v>46</v>
      </c>
      <c r="Q22" s="20" t="s">
        <v>46</v>
      </c>
      <c r="R22" s="20" t="s">
        <v>46</v>
      </c>
      <c r="S22" s="20" t="s">
        <v>46</v>
      </c>
      <c r="T22" s="20" t="s">
        <v>46</v>
      </c>
      <c r="U22" s="20" t="s">
        <v>46</v>
      </c>
      <c r="V22" s="20" t="s">
        <v>46</v>
      </c>
      <c r="W22" s="20" t="s">
        <v>46</v>
      </c>
      <c r="X22" s="20" t="s">
        <v>46</v>
      </c>
      <c r="Y22" s="20" t="s">
        <v>46</v>
      </c>
      <c r="Z22" s="20" t="s">
        <v>46</v>
      </c>
      <c r="AA22" s="20" t="s">
        <v>46</v>
      </c>
      <c r="AB22" s="20" t="s">
        <v>46</v>
      </c>
      <c r="AC22" s="20">
        <v>0</v>
      </c>
      <c r="AD22" s="20" t="s">
        <v>46</v>
      </c>
      <c r="AE22" s="20" t="s">
        <v>46</v>
      </c>
      <c r="AF22" s="20" t="s">
        <v>46</v>
      </c>
      <c r="AG22" s="20" t="s">
        <v>46</v>
      </c>
      <c r="AH22" s="20" t="s">
        <v>46</v>
      </c>
      <c r="AI22" s="20" t="s">
        <v>46</v>
      </c>
      <c r="AJ22" s="20" t="s">
        <v>46</v>
      </c>
      <c r="AK22" s="20" t="s">
        <v>46</v>
      </c>
      <c r="AL22" s="20" t="s">
        <v>46</v>
      </c>
      <c r="AM22" s="20" t="s">
        <v>46</v>
      </c>
      <c r="AN22" s="20" t="s">
        <v>46</v>
      </c>
      <c r="AO22" s="20">
        <v>0</v>
      </c>
      <c r="AP22" s="20" t="s">
        <v>46</v>
      </c>
      <c r="AQ22" s="20"/>
    </row>
    <row r="23" spans="1:43" s="21" customFormat="1" ht="15.75" x14ac:dyDescent="0.25">
      <c r="A23" s="18" t="s">
        <v>55</v>
      </c>
      <c r="B23" s="19" t="s">
        <v>56</v>
      </c>
      <c r="C23" s="20" t="s">
        <v>45</v>
      </c>
      <c r="D23" s="20" t="s">
        <v>46</v>
      </c>
      <c r="E23" s="20" t="s">
        <v>46</v>
      </c>
      <c r="F23" s="20" t="s">
        <v>46</v>
      </c>
      <c r="G23" s="20" t="s">
        <v>46</v>
      </c>
      <c r="H23" s="20" t="s">
        <v>46</v>
      </c>
      <c r="I23" s="20" t="s">
        <v>46</v>
      </c>
      <c r="J23" s="20" t="s">
        <v>46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 t="s">
        <v>46</v>
      </c>
      <c r="Q23" s="20" t="s">
        <v>46</v>
      </c>
      <c r="R23" s="20" t="s">
        <v>46</v>
      </c>
      <c r="S23" s="20" t="s">
        <v>46</v>
      </c>
      <c r="T23" s="20" t="s">
        <v>46</v>
      </c>
      <c r="U23" s="20" t="s">
        <v>46</v>
      </c>
      <c r="V23" s="20" t="s">
        <v>46</v>
      </c>
      <c r="W23" s="20" t="s">
        <v>46</v>
      </c>
      <c r="X23" s="20" t="s">
        <v>46</v>
      </c>
      <c r="Y23" s="20" t="s">
        <v>46</v>
      </c>
      <c r="Z23" s="20" t="s">
        <v>46</v>
      </c>
      <c r="AA23" s="20" t="s">
        <v>46</v>
      </c>
      <c r="AB23" s="20" t="s">
        <v>46</v>
      </c>
      <c r="AC23" s="20">
        <v>0</v>
      </c>
      <c r="AD23" s="20" t="s">
        <v>46</v>
      </c>
      <c r="AE23" s="20" t="s">
        <v>46</v>
      </c>
      <c r="AF23" s="20" t="s">
        <v>46</v>
      </c>
      <c r="AG23" s="20" t="s">
        <v>46</v>
      </c>
      <c r="AH23" s="20" t="s">
        <v>46</v>
      </c>
      <c r="AI23" s="20" t="s">
        <v>46</v>
      </c>
      <c r="AJ23" s="20" t="s">
        <v>46</v>
      </c>
      <c r="AK23" s="20" t="s">
        <v>46</v>
      </c>
      <c r="AL23" s="20" t="s">
        <v>46</v>
      </c>
      <c r="AM23" s="20" t="s">
        <v>46</v>
      </c>
      <c r="AN23" s="20" t="s">
        <v>46</v>
      </c>
      <c r="AO23" s="20">
        <v>0</v>
      </c>
      <c r="AP23" s="20" t="s">
        <v>46</v>
      </c>
      <c r="AQ23" s="20"/>
    </row>
    <row r="24" spans="1:43" s="21" customFormat="1" ht="15.75" x14ac:dyDescent="0.25">
      <c r="A24" s="18" t="s">
        <v>57</v>
      </c>
      <c r="B24" s="19" t="s">
        <v>58</v>
      </c>
      <c r="C24" s="20" t="s">
        <v>45</v>
      </c>
      <c r="D24" s="20" t="s">
        <v>46</v>
      </c>
      <c r="E24" s="20" t="s">
        <v>46</v>
      </c>
      <c r="F24" s="20" t="s">
        <v>46</v>
      </c>
      <c r="G24" s="20" t="s">
        <v>46</v>
      </c>
      <c r="H24" s="20" t="s">
        <v>46</v>
      </c>
      <c r="I24" s="20" t="s">
        <v>46</v>
      </c>
      <c r="J24" s="20" t="s">
        <v>46</v>
      </c>
      <c r="K24" s="20">
        <f>K60</f>
        <v>3.9031666666666665</v>
      </c>
      <c r="L24" s="20">
        <v>0</v>
      </c>
      <c r="M24" s="20">
        <v>0</v>
      </c>
      <c r="N24" s="20">
        <v>0</v>
      </c>
      <c r="O24" s="20">
        <f>O60</f>
        <v>3.9031666666666665</v>
      </c>
      <c r="P24" s="20" t="s">
        <v>46</v>
      </c>
      <c r="Q24" s="20" t="s">
        <v>46</v>
      </c>
      <c r="R24" s="20" t="s">
        <v>46</v>
      </c>
      <c r="S24" s="20" t="s">
        <v>46</v>
      </c>
      <c r="T24" s="20" t="s">
        <v>46</v>
      </c>
      <c r="U24" s="20" t="s">
        <v>46</v>
      </c>
      <c r="V24" s="20" t="s">
        <v>46</v>
      </c>
      <c r="W24" s="20" t="s">
        <v>46</v>
      </c>
      <c r="X24" s="20">
        <f>X60</f>
        <v>3.9031666666666665</v>
      </c>
      <c r="Y24" s="20" t="s">
        <v>46</v>
      </c>
      <c r="Z24" s="20" t="s">
        <v>46</v>
      </c>
      <c r="AA24" s="20" t="s">
        <v>46</v>
      </c>
      <c r="AB24" s="20" t="s">
        <v>46</v>
      </c>
      <c r="AC24" s="20">
        <f>AC60</f>
        <v>0</v>
      </c>
      <c r="AD24" s="20" t="s">
        <v>46</v>
      </c>
      <c r="AE24" s="20" t="s">
        <v>46</v>
      </c>
      <c r="AF24" s="20" t="s">
        <v>46</v>
      </c>
      <c r="AG24" s="20">
        <f>AG60</f>
        <v>2.0955833333333334</v>
      </c>
      <c r="AH24" s="20" t="s">
        <v>46</v>
      </c>
      <c r="AI24" s="20">
        <f>AI60</f>
        <v>1.8075833333333333</v>
      </c>
      <c r="AJ24" s="20" t="s">
        <v>46</v>
      </c>
      <c r="AK24" s="20" t="s">
        <v>46</v>
      </c>
      <c r="AL24" s="20" t="s">
        <v>46</v>
      </c>
      <c r="AM24" s="20" t="s">
        <v>46</v>
      </c>
      <c r="AN24" s="20" t="s">
        <v>46</v>
      </c>
      <c r="AO24" s="20">
        <f>AO60</f>
        <v>3.9031666666666665</v>
      </c>
      <c r="AP24" s="20" t="s">
        <v>46</v>
      </c>
      <c r="AQ24" s="20"/>
    </row>
    <row r="25" spans="1:43" s="25" customFormat="1" ht="18.75" x14ac:dyDescent="0.3">
      <c r="A25" s="18" t="s">
        <v>59</v>
      </c>
      <c r="B25" s="19" t="s">
        <v>60</v>
      </c>
      <c r="C25" s="22"/>
      <c r="D25" s="23"/>
      <c r="E25" s="23"/>
      <c r="F25" s="23"/>
      <c r="G25" s="23"/>
      <c r="H25" s="23"/>
      <c r="I25" s="23"/>
      <c r="J25" s="23"/>
      <c r="K25" s="20"/>
      <c r="L25" s="20"/>
      <c r="M25" s="20"/>
      <c r="N25" s="20"/>
      <c r="O25" s="20"/>
      <c r="P25" s="20" t="s">
        <v>46</v>
      </c>
      <c r="Q25" s="20" t="s">
        <v>46</v>
      </c>
      <c r="R25" s="20" t="s">
        <v>46</v>
      </c>
      <c r="S25" s="20" t="s">
        <v>46</v>
      </c>
      <c r="T25" s="20" t="s">
        <v>46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4"/>
    </row>
    <row r="26" spans="1:43" s="29" customFormat="1" ht="18.75" x14ac:dyDescent="0.3">
      <c r="A26" s="38" t="s">
        <v>61</v>
      </c>
      <c r="B26" s="39" t="s">
        <v>62</v>
      </c>
      <c r="C26" s="40" t="s">
        <v>45</v>
      </c>
      <c r="D26" s="26" t="s">
        <v>46</v>
      </c>
      <c r="E26" s="27" t="s">
        <v>46</v>
      </c>
      <c r="F26" s="27" t="s">
        <v>46</v>
      </c>
      <c r="G26" s="26" t="s">
        <v>46</v>
      </c>
      <c r="H26" s="26" t="s">
        <v>46</v>
      </c>
      <c r="I26" s="26" t="s">
        <v>46</v>
      </c>
      <c r="J26" s="26" t="s">
        <v>46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 t="s">
        <v>46</v>
      </c>
      <c r="Q26" s="20" t="s">
        <v>46</v>
      </c>
      <c r="R26" s="20" t="s">
        <v>46</v>
      </c>
      <c r="S26" s="20" t="s">
        <v>46</v>
      </c>
      <c r="T26" s="20" t="s">
        <v>46</v>
      </c>
      <c r="U26" s="26" t="s">
        <v>46</v>
      </c>
      <c r="V26" s="26" t="s">
        <v>46</v>
      </c>
      <c r="W26" s="26" t="s">
        <v>46</v>
      </c>
      <c r="X26" s="26" t="s">
        <v>46</v>
      </c>
      <c r="Y26" s="26" t="s">
        <v>46</v>
      </c>
      <c r="Z26" s="26" t="s">
        <v>46</v>
      </c>
      <c r="AA26" s="26" t="s">
        <v>46</v>
      </c>
      <c r="AB26" s="26" t="s">
        <v>46</v>
      </c>
      <c r="AC26" s="20">
        <v>0</v>
      </c>
      <c r="AD26" s="26" t="s">
        <v>46</v>
      </c>
      <c r="AE26" s="26" t="s">
        <v>46</v>
      </c>
      <c r="AF26" s="26" t="s">
        <v>46</v>
      </c>
      <c r="AG26" s="26" t="s">
        <v>46</v>
      </c>
      <c r="AH26" s="26" t="s">
        <v>46</v>
      </c>
      <c r="AI26" s="26" t="s">
        <v>46</v>
      </c>
      <c r="AJ26" s="26" t="s">
        <v>46</v>
      </c>
      <c r="AK26" s="26" t="s">
        <v>46</v>
      </c>
      <c r="AL26" s="26" t="s">
        <v>46</v>
      </c>
      <c r="AM26" s="26" t="s">
        <v>46</v>
      </c>
      <c r="AN26" s="26" t="s">
        <v>46</v>
      </c>
      <c r="AO26" s="20">
        <v>0</v>
      </c>
      <c r="AP26" s="26" t="s">
        <v>46</v>
      </c>
      <c r="AQ26" s="28"/>
    </row>
    <row r="27" spans="1:43" s="29" customFormat="1" ht="31.5" x14ac:dyDescent="0.3">
      <c r="A27" s="38" t="s">
        <v>63</v>
      </c>
      <c r="B27" s="39" t="s">
        <v>64</v>
      </c>
      <c r="C27" s="40" t="s">
        <v>45</v>
      </c>
      <c r="D27" s="26" t="s">
        <v>46</v>
      </c>
      <c r="E27" s="27" t="s">
        <v>46</v>
      </c>
      <c r="F27" s="27" t="s">
        <v>46</v>
      </c>
      <c r="G27" s="26" t="s">
        <v>46</v>
      </c>
      <c r="H27" s="26" t="s">
        <v>46</v>
      </c>
      <c r="I27" s="26" t="s">
        <v>46</v>
      </c>
      <c r="J27" s="26" t="s">
        <v>46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 t="s">
        <v>46</v>
      </c>
      <c r="Q27" s="20" t="s">
        <v>46</v>
      </c>
      <c r="R27" s="20" t="s">
        <v>46</v>
      </c>
      <c r="S27" s="20" t="s">
        <v>46</v>
      </c>
      <c r="T27" s="20" t="s">
        <v>46</v>
      </c>
      <c r="U27" s="26" t="s">
        <v>46</v>
      </c>
      <c r="V27" s="26" t="s">
        <v>46</v>
      </c>
      <c r="W27" s="26" t="s">
        <v>46</v>
      </c>
      <c r="X27" s="26" t="s">
        <v>46</v>
      </c>
      <c r="Y27" s="26" t="s">
        <v>46</v>
      </c>
      <c r="Z27" s="26" t="s">
        <v>46</v>
      </c>
      <c r="AA27" s="26" t="s">
        <v>46</v>
      </c>
      <c r="AB27" s="26" t="s">
        <v>46</v>
      </c>
      <c r="AC27" s="20">
        <v>0</v>
      </c>
      <c r="AD27" s="26" t="s">
        <v>46</v>
      </c>
      <c r="AE27" s="26" t="s">
        <v>46</v>
      </c>
      <c r="AF27" s="26" t="s">
        <v>46</v>
      </c>
      <c r="AG27" s="26" t="s">
        <v>46</v>
      </c>
      <c r="AH27" s="26" t="s">
        <v>46</v>
      </c>
      <c r="AI27" s="26" t="s">
        <v>46</v>
      </c>
      <c r="AJ27" s="26" t="s">
        <v>46</v>
      </c>
      <c r="AK27" s="26" t="s">
        <v>46</v>
      </c>
      <c r="AL27" s="26" t="s">
        <v>46</v>
      </c>
      <c r="AM27" s="26" t="s">
        <v>46</v>
      </c>
      <c r="AN27" s="26" t="s">
        <v>46</v>
      </c>
      <c r="AO27" s="20">
        <v>0</v>
      </c>
      <c r="AP27" s="26" t="s">
        <v>46</v>
      </c>
      <c r="AQ27" s="28"/>
    </row>
    <row r="28" spans="1:43" s="29" customFormat="1" ht="18.75" x14ac:dyDescent="0.3">
      <c r="A28" s="38" t="s">
        <v>65</v>
      </c>
      <c r="B28" s="39" t="s">
        <v>66</v>
      </c>
      <c r="C28" s="40" t="s">
        <v>45</v>
      </c>
      <c r="D28" s="26" t="s">
        <v>46</v>
      </c>
      <c r="E28" s="27" t="s">
        <v>46</v>
      </c>
      <c r="F28" s="27" t="s">
        <v>46</v>
      </c>
      <c r="G28" s="26" t="s">
        <v>46</v>
      </c>
      <c r="H28" s="26" t="s">
        <v>46</v>
      </c>
      <c r="I28" s="26" t="s">
        <v>46</v>
      </c>
      <c r="J28" s="26" t="s">
        <v>46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 t="s">
        <v>46</v>
      </c>
      <c r="Q28" s="20" t="s">
        <v>46</v>
      </c>
      <c r="R28" s="20" t="s">
        <v>46</v>
      </c>
      <c r="S28" s="20" t="s">
        <v>46</v>
      </c>
      <c r="T28" s="20" t="s">
        <v>46</v>
      </c>
      <c r="U28" s="26" t="s">
        <v>46</v>
      </c>
      <c r="V28" s="26" t="s">
        <v>46</v>
      </c>
      <c r="W28" s="26" t="s">
        <v>46</v>
      </c>
      <c r="X28" s="26" t="s">
        <v>46</v>
      </c>
      <c r="Y28" s="26" t="s">
        <v>46</v>
      </c>
      <c r="Z28" s="26" t="s">
        <v>46</v>
      </c>
      <c r="AA28" s="26" t="s">
        <v>46</v>
      </c>
      <c r="AB28" s="26" t="s">
        <v>46</v>
      </c>
      <c r="AC28" s="20">
        <v>0</v>
      </c>
      <c r="AD28" s="26" t="s">
        <v>46</v>
      </c>
      <c r="AE28" s="26" t="s">
        <v>46</v>
      </c>
      <c r="AF28" s="26" t="s">
        <v>46</v>
      </c>
      <c r="AG28" s="26" t="s">
        <v>46</v>
      </c>
      <c r="AH28" s="26" t="s">
        <v>46</v>
      </c>
      <c r="AI28" s="26" t="s">
        <v>46</v>
      </c>
      <c r="AJ28" s="26" t="s">
        <v>46</v>
      </c>
      <c r="AK28" s="26" t="s">
        <v>46</v>
      </c>
      <c r="AL28" s="26" t="s">
        <v>46</v>
      </c>
      <c r="AM28" s="26" t="s">
        <v>46</v>
      </c>
      <c r="AN28" s="26" t="s">
        <v>46</v>
      </c>
      <c r="AO28" s="20">
        <v>0</v>
      </c>
      <c r="AP28" s="26" t="s">
        <v>46</v>
      </c>
      <c r="AQ28" s="28"/>
    </row>
    <row r="29" spans="1:43" s="29" customFormat="1" ht="31.5" x14ac:dyDescent="0.3">
      <c r="A29" s="38" t="s">
        <v>67</v>
      </c>
      <c r="B29" s="39" t="s">
        <v>68</v>
      </c>
      <c r="C29" s="40" t="s">
        <v>45</v>
      </c>
      <c r="D29" s="26" t="s">
        <v>46</v>
      </c>
      <c r="E29" s="27" t="s">
        <v>46</v>
      </c>
      <c r="F29" s="27" t="s">
        <v>46</v>
      </c>
      <c r="G29" s="26" t="s">
        <v>46</v>
      </c>
      <c r="H29" s="26" t="s">
        <v>46</v>
      </c>
      <c r="I29" s="26" t="s">
        <v>46</v>
      </c>
      <c r="J29" s="26" t="s">
        <v>46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 t="s">
        <v>46</v>
      </c>
      <c r="Q29" s="20" t="s">
        <v>46</v>
      </c>
      <c r="R29" s="20" t="s">
        <v>46</v>
      </c>
      <c r="S29" s="20" t="s">
        <v>46</v>
      </c>
      <c r="T29" s="20" t="s">
        <v>46</v>
      </c>
      <c r="U29" s="26" t="s">
        <v>46</v>
      </c>
      <c r="V29" s="26" t="s">
        <v>46</v>
      </c>
      <c r="W29" s="26" t="s">
        <v>46</v>
      </c>
      <c r="X29" s="26" t="s">
        <v>46</v>
      </c>
      <c r="Y29" s="26" t="s">
        <v>46</v>
      </c>
      <c r="Z29" s="26" t="s">
        <v>46</v>
      </c>
      <c r="AA29" s="26" t="s">
        <v>46</v>
      </c>
      <c r="AB29" s="26" t="s">
        <v>46</v>
      </c>
      <c r="AC29" s="20">
        <v>0</v>
      </c>
      <c r="AD29" s="26" t="s">
        <v>46</v>
      </c>
      <c r="AE29" s="26" t="s">
        <v>46</v>
      </c>
      <c r="AF29" s="26" t="s">
        <v>46</v>
      </c>
      <c r="AG29" s="26" t="s">
        <v>46</v>
      </c>
      <c r="AH29" s="26" t="s">
        <v>46</v>
      </c>
      <c r="AI29" s="26" t="s">
        <v>46</v>
      </c>
      <c r="AJ29" s="26" t="s">
        <v>46</v>
      </c>
      <c r="AK29" s="26" t="s">
        <v>46</v>
      </c>
      <c r="AL29" s="26" t="s">
        <v>46</v>
      </c>
      <c r="AM29" s="26" t="s">
        <v>46</v>
      </c>
      <c r="AN29" s="26" t="s">
        <v>46</v>
      </c>
      <c r="AO29" s="20">
        <v>0</v>
      </c>
      <c r="AP29" s="26" t="s">
        <v>46</v>
      </c>
      <c r="AQ29" s="28"/>
    </row>
    <row r="30" spans="1:43" s="29" customFormat="1" ht="18.75" x14ac:dyDescent="0.3">
      <c r="A30" s="38" t="s">
        <v>69</v>
      </c>
      <c r="B30" s="39" t="s">
        <v>70</v>
      </c>
      <c r="C30" s="40" t="s">
        <v>45</v>
      </c>
      <c r="D30" s="26" t="s">
        <v>46</v>
      </c>
      <c r="E30" s="27" t="s">
        <v>46</v>
      </c>
      <c r="F30" s="27" t="s">
        <v>46</v>
      </c>
      <c r="G30" s="26" t="s">
        <v>46</v>
      </c>
      <c r="H30" s="26" t="s">
        <v>46</v>
      </c>
      <c r="I30" s="26" t="s">
        <v>46</v>
      </c>
      <c r="J30" s="26" t="s">
        <v>46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 t="s">
        <v>46</v>
      </c>
      <c r="Q30" s="20" t="s">
        <v>46</v>
      </c>
      <c r="R30" s="20" t="s">
        <v>46</v>
      </c>
      <c r="S30" s="20" t="s">
        <v>46</v>
      </c>
      <c r="T30" s="20" t="s">
        <v>46</v>
      </c>
      <c r="U30" s="26" t="s">
        <v>46</v>
      </c>
      <c r="V30" s="26" t="s">
        <v>46</v>
      </c>
      <c r="W30" s="26" t="s">
        <v>46</v>
      </c>
      <c r="X30" s="26" t="s">
        <v>46</v>
      </c>
      <c r="Y30" s="26" t="s">
        <v>46</v>
      </c>
      <c r="Z30" s="26" t="s">
        <v>46</v>
      </c>
      <c r="AA30" s="26" t="s">
        <v>46</v>
      </c>
      <c r="AB30" s="26" t="s">
        <v>46</v>
      </c>
      <c r="AC30" s="20">
        <v>0</v>
      </c>
      <c r="AD30" s="26" t="s">
        <v>46</v>
      </c>
      <c r="AE30" s="26" t="s">
        <v>46</v>
      </c>
      <c r="AF30" s="26" t="s">
        <v>46</v>
      </c>
      <c r="AG30" s="26" t="s">
        <v>46</v>
      </c>
      <c r="AH30" s="26" t="s">
        <v>46</v>
      </c>
      <c r="AI30" s="26" t="s">
        <v>46</v>
      </c>
      <c r="AJ30" s="26" t="s">
        <v>46</v>
      </c>
      <c r="AK30" s="26" t="s">
        <v>46</v>
      </c>
      <c r="AL30" s="26" t="s">
        <v>46</v>
      </c>
      <c r="AM30" s="26" t="s">
        <v>46</v>
      </c>
      <c r="AN30" s="26" t="s">
        <v>46</v>
      </c>
      <c r="AO30" s="20">
        <v>0</v>
      </c>
      <c r="AP30" s="26" t="s">
        <v>46</v>
      </c>
      <c r="AQ30" s="28"/>
    </row>
    <row r="31" spans="1:43" s="29" customFormat="1" ht="31.5" x14ac:dyDescent="0.3">
      <c r="A31" s="38" t="s">
        <v>71</v>
      </c>
      <c r="B31" s="39" t="s">
        <v>72</v>
      </c>
      <c r="C31" s="40" t="s">
        <v>45</v>
      </c>
      <c r="D31" s="26" t="s">
        <v>46</v>
      </c>
      <c r="E31" s="27" t="s">
        <v>46</v>
      </c>
      <c r="F31" s="27" t="s">
        <v>46</v>
      </c>
      <c r="G31" s="26" t="s">
        <v>46</v>
      </c>
      <c r="H31" s="26" t="s">
        <v>46</v>
      </c>
      <c r="I31" s="26" t="s">
        <v>46</v>
      </c>
      <c r="J31" s="26" t="s">
        <v>46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 t="s">
        <v>46</v>
      </c>
      <c r="Q31" s="20" t="s">
        <v>46</v>
      </c>
      <c r="R31" s="20" t="s">
        <v>46</v>
      </c>
      <c r="S31" s="20" t="s">
        <v>46</v>
      </c>
      <c r="T31" s="20" t="s">
        <v>46</v>
      </c>
      <c r="U31" s="26" t="s">
        <v>46</v>
      </c>
      <c r="V31" s="26" t="s">
        <v>46</v>
      </c>
      <c r="W31" s="26" t="s">
        <v>46</v>
      </c>
      <c r="X31" s="26" t="s">
        <v>46</v>
      </c>
      <c r="Y31" s="26" t="s">
        <v>46</v>
      </c>
      <c r="Z31" s="26" t="s">
        <v>46</v>
      </c>
      <c r="AA31" s="26" t="s">
        <v>46</v>
      </c>
      <c r="AB31" s="26" t="s">
        <v>46</v>
      </c>
      <c r="AC31" s="20">
        <v>0</v>
      </c>
      <c r="AD31" s="26" t="s">
        <v>46</v>
      </c>
      <c r="AE31" s="26" t="s">
        <v>46</v>
      </c>
      <c r="AF31" s="26" t="s">
        <v>46</v>
      </c>
      <c r="AG31" s="26" t="s">
        <v>46</v>
      </c>
      <c r="AH31" s="26" t="s">
        <v>46</v>
      </c>
      <c r="AI31" s="26" t="s">
        <v>46</v>
      </c>
      <c r="AJ31" s="26" t="s">
        <v>46</v>
      </c>
      <c r="AK31" s="26" t="s">
        <v>46</v>
      </c>
      <c r="AL31" s="26" t="s">
        <v>46</v>
      </c>
      <c r="AM31" s="26" t="s">
        <v>46</v>
      </c>
      <c r="AN31" s="26" t="s">
        <v>46</v>
      </c>
      <c r="AO31" s="20">
        <v>0</v>
      </c>
      <c r="AP31" s="26" t="s">
        <v>46</v>
      </c>
      <c r="AQ31" s="28"/>
    </row>
    <row r="32" spans="1:43" s="29" customFormat="1" ht="18.75" x14ac:dyDescent="0.3">
      <c r="A32" s="38" t="s">
        <v>73</v>
      </c>
      <c r="B32" s="39" t="s">
        <v>74</v>
      </c>
      <c r="C32" s="40" t="s">
        <v>45</v>
      </c>
      <c r="D32" s="26" t="s">
        <v>46</v>
      </c>
      <c r="E32" s="27" t="s">
        <v>46</v>
      </c>
      <c r="F32" s="27" t="s">
        <v>46</v>
      </c>
      <c r="G32" s="26" t="s">
        <v>46</v>
      </c>
      <c r="H32" s="26" t="s">
        <v>46</v>
      </c>
      <c r="I32" s="26" t="s">
        <v>46</v>
      </c>
      <c r="J32" s="26" t="s">
        <v>46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 t="s">
        <v>46</v>
      </c>
      <c r="Q32" s="20" t="s">
        <v>46</v>
      </c>
      <c r="R32" s="20" t="s">
        <v>46</v>
      </c>
      <c r="S32" s="20" t="s">
        <v>46</v>
      </c>
      <c r="T32" s="20" t="s">
        <v>46</v>
      </c>
      <c r="U32" s="26" t="s">
        <v>46</v>
      </c>
      <c r="V32" s="26" t="s">
        <v>46</v>
      </c>
      <c r="W32" s="26" t="s">
        <v>46</v>
      </c>
      <c r="X32" s="26" t="s">
        <v>46</v>
      </c>
      <c r="Y32" s="26" t="s">
        <v>46</v>
      </c>
      <c r="Z32" s="26" t="s">
        <v>46</v>
      </c>
      <c r="AA32" s="26" t="s">
        <v>46</v>
      </c>
      <c r="AB32" s="26" t="s">
        <v>46</v>
      </c>
      <c r="AC32" s="20">
        <v>0</v>
      </c>
      <c r="AD32" s="26" t="s">
        <v>46</v>
      </c>
      <c r="AE32" s="26" t="s">
        <v>46</v>
      </c>
      <c r="AF32" s="26" t="s">
        <v>46</v>
      </c>
      <c r="AG32" s="26" t="s">
        <v>46</v>
      </c>
      <c r="AH32" s="26" t="s">
        <v>46</v>
      </c>
      <c r="AI32" s="26" t="s">
        <v>46</v>
      </c>
      <c r="AJ32" s="26" t="s">
        <v>46</v>
      </c>
      <c r="AK32" s="26" t="s">
        <v>46</v>
      </c>
      <c r="AL32" s="26" t="s">
        <v>46</v>
      </c>
      <c r="AM32" s="26" t="s">
        <v>46</v>
      </c>
      <c r="AN32" s="26" t="s">
        <v>46</v>
      </c>
      <c r="AO32" s="20">
        <v>0</v>
      </c>
      <c r="AP32" s="26" t="s">
        <v>46</v>
      </c>
      <c r="AQ32" s="28"/>
    </row>
    <row r="33" spans="1:43" s="29" customFormat="1" ht="47.25" x14ac:dyDescent="0.3">
      <c r="A33" s="38" t="s">
        <v>75</v>
      </c>
      <c r="B33" s="39" t="s">
        <v>76</v>
      </c>
      <c r="C33" s="40" t="s">
        <v>45</v>
      </c>
      <c r="D33" s="26" t="s">
        <v>46</v>
      </c>
      <c r="E33" s="27" t="s">
        <v>46</v>
      </c>
      <c r="F33" s="27" t="s">
        <v>46</v>
      </c>
      <c r="G33" s="26" t="s">
        <v>46</v>
      </c>
      <c r="H33" s="26" t="s">
        <v>46</v>
      </c>
      <c r="I33" s="26" t="s">
        <v>46</v>
      </c>
      <c r="J33" s="26" t="s">
        <v>46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 t="s">
        <v>46</v>
      </c>
      <c r="Q33" s="20" t="s">
        <v>46</v>
      </c>
      <c r="R33" s="20" t="s">
        <v>46</v>
      </c>
      <c r="S33" s="20" t="s">
        <v>46</v>
      </c>
      <c r="T33" s="20" t="s">
        <v>46</v>
      </c>
      <c r="U33" s="26" t="s">
        <v>46</v>
      </c>
      <c r="V33" s="26" t="s">
        <v>46</v>
      </c>
      <c r="W33" s="26" t="s">
        <v>46</v>
      </c>
      <c r="X33" s="26" t="s">
        <v>46</v>
      </c>
      <c r="Y33" s="26" t="s">
        <v>46</v>
      </c>
      <c r="Z33" s="26" t="s">
        <v>46</v>
      </c>
      <c r="AA33" s="26" t="s">
        <v>46</v>
      </c>
      <c r="AB33" s="26" t="s">
        <v>46</v>
      </c>
      <c r="AC33" s="20">
        <v>0</v>
      </c>
      <c r="AD33" s="26" t="s">
        <v>46</v>
      </c>
      <c r="AE33" s="26" t="s">
        <v>46</v>
      </c>
      <c r="AF33" s="26" t="s">
        <v>46</v>
      </c>
      <c r="AG33" s="26" t="s">
        <v>46</v>
      </c>
      <c r="AH33" s="26" t="s">
        <v>46</v>
      </c>
      <c r="AI33" s="26" t="s">
        <v>46</v>
      </c>
      <c r="AJ33" s="26" t="s">
        <v>46</v>
      </c>
      <c r="AK33" s="26" t="s">
        <v>46</v>
      </c>
      <c r="AL33" s="26" t="s">
        <v>46</v>
      </c>
      <c r="AM33" s="26" t="s">
        <v>46</v>
      </c>
      <c r="AN33" s="26" t="s">
        <v>46</v>
      </c>
      <c r="AO33" s="20">
        <v>0</v>
      </c>
      <c r="AP33" s="26" t="s">
        <v>46</v>
      </c>
      <c r="AQ33" s="28"/>
    </row>
    <row r="34" spans="1:43" s="29" customFormat="1" ht="31.5" x14ac:dyDescent="0.3">
      <c r="A34" s="38" t="s">
        <v>77</v>
      </c>
      <c r="B34" s="39" t="s">
        <v>78</v>
      </c>
      <c r="C34" s="40" t="s">
        <v>45</v>
      </c>
      <c r="D34" s="26" t="s">
        <v>46</v>
      </c>
      <c r="E34" s="27" t="s">
        <v>46</v>
      </c>
      <c r="F34" s="27" t="s">
        <v>46</v>
      </c>
      <c r="G34" s="26" t="s">
        <v>46</v>
      </c>
      <c r="H34" s="26" t="s">
        <v>46</v>
      </c>
      <c r="I34" s="26" t="s">
        <v>46</v>
      </c>
      <c r="J34" s="26" t="s">
        <v>46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 t="s">
        <v>46</v>
      </c>
      <c r="Q34" s="20" t="s">
        <v>46</v>
      </c>
      <c r="R34" s="20" t="s">
        <v>46</v>
      </c>
      <c r="S34" s="20" t="s">
        <v>46</v>
      </c>
      <c r="T34" s="20" t="s">
        <v>46</v>
      </c>
      <c r="U34" s="26" t="s">
        <v>46</v>
      </c>
      <c r="V34" s="26" t="s">
        <v>46</v>
      </c>
      <c r="W34" s="26" t="s">
        <v>46</v>
      </c>
      <c r="X34" s="26" t="s">
        <v>46</v>
      </c>
      <c r="Y34" s="26" t="s">
        <v>46</v>
      </c>
      <c r="Z34" s="26" t="s">
        <v>46</v>
      </c>
      <c r="AA34" s="26" t="s">
        <v>46</v>
      </c>
      <c r="AB34" s="26" t="s">
        <v>46</v>
      </c>
      <c r="AC34" s="20">
        <v>0</v>
      </c>
      <c r="AD34" s="26" t="s">
        <v>46</v>
      </c>
      <c r="AE34" s="26" t="s">
        <v>46</v>
      </c>
      <c r="AF34" s="26" t="s">
        <v>46</v>
      </c>
      <c r="AG34" s="26" t="s">
        <v>46</v>
      </c>
      <c r="AH34" s="26" t="s">
        <v>46</v>
      </c>
      <c r="AI34" s="26" t="s">
        <v>46</v>
      </c>
      <c r="AJ34" s="26" t="s">
        <v>46</v>
      </c>
      <c r="AK34" s="26" t="s">
        <v>46</v>
      </c>
      <c r="AL34" s="26" t="s">
        <v>46</v>
      </c>
      <c r="AM34" s="26" t="s">
        <v>46</v>
      </c>
      <c r="AN34" s="26" t="s">
        <v>46</v>
      </c>
      <c r="AO34" s="20">
        <v>0</v>
      </c>
      <c r="AP34" s="26" t="s">
        <v>46</v>
      </c>
      <c r="AQ34" s="28"/>
    </row>
    <row r="35" spans="1:43" s="29" customFormat="1" ht="31.5" x14ac:dyDescent="0.3">
      <c r="A35" s="38" t="s">
        <v>79</v>
      </c>
      <c r="B35" s="39" t="s">
        <v>80</v>
      </c>
      <c r="C35" s="40" t="s">
        <v>45</v>
      </c>
      <c r="D35" s="26" t="s">
        <v>46</v>
      </c>
      <c r="E35" s="27" t="s">
        <v>46</v>
      </c>
      <c r="F35" s="27" t="s">
        <v>46</v>
      </c>
      <c r="G35" s="26" t="s">
        <v>46</v>
      </c>
      <c r="H35" s="26" t="s">
        <v>46</v>
      </c>
      <c r="I35" s="26" t="s">
        <v>46</v>
      </c>
      <c r="J35" s="26" t="s">
        <v>46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 t="s">
        <v>46</v>
      </c>
      <c r="Q35" s="20" t="s">
        <v>46</v>
      </c>
      <c r="R35" s="20" t="s">
        <v>46</v>
      </c>
      <c r="S35" s="20" t="s">
        <v>46</v>
      </c>
      <c r="T35" s="20" t="s">
        <v>46</v>
      </c>
      <c r="U35" s="26" t="s">
        <v>46</v>
      </c>
      <c r="V35" s="26" t="s">
        <v>46</v>
      </c>
      <c r="W35" s="26" t="s">
        <v>46</v>
      </c>
      <c r="X35" s="26" t="s">
        <v>46</v>
      </c>
      <c r="Y35" s="26" t="s">
        <v>46</v>
      </c>
      <c r="Z35" s="26" t="s">
        <v>46</v>
      </c>
      <c r="AA35" s="26" t="s">
        <v>46</v>
      </c>
      <c r="AB35" s="26" t="s">
        <v>46</v>
      </c>
      <c r="AC35" s="20">
        <v>0</v>
      </c>
      <c r="AD35" s="26" t="s">
        <v>46</v>
      </c>
      <c r="AE35" s="26" t="s">
        <v>46</v>
      </c>
      <c r="AF35" s="26" t="s">
        <v>46</v>
      </c>
      <c r="AG35" s="26" t="s">
        <v>46</v>
      </c>
      <c r="AH35" s="26" t="s">
        <v>46</v>
      </c>
      <c r="AI35" s="26" t="s">
        <v>46</v>
      </c>
      <c r="AJ35" s="26" t="s">
        <v>46</v>
      </c>
      <c r="AK35" s="26" t="s">
        <v>46</v>
      </c>
      <c r="AL35" s="26" t="s">
        <v>46</v>
      </c>
      <c r="AM35" s="26" t="s">
        <v>46</v>
      </c>
      <c r="AN35" s="26" t="s">
        <v>46</v>
      </c>
      <c r="AO35" s="20">
        <v>0</v>
      </c>
      <c r="AP35" s="26" t="s">
        <v>46</v>
      </c>
      <c r="AQ35" s="28"/>
    </row>
    <row r="36" spans="1:43" s="29" customFormat="1" ht="18.75" x14ac:dyDescent="0.3">
      <c r="A36" s="38" t="s">
        <v>82</v>
      </c>
      <c r="B36" s="39" t="s">
        <v>83</v>
      </c>
      <c r="C36" s="40" t="s">
        <v>45</v>
      </c>
      <c r="D36" s="44" t="s">
        <v>46</v>
      </c>
      <c r="E36" s="44" t="s">
        <v>46</v>
      </c>
      <c r="F36" s="44" t="s">
        <v>46</v>
      </c>
      <c r="G36" s="27" t="s">
        <v>46</v>
      </c>
      <c r="H36" s="26" t="s">
        <v>46</v>
      </c>
      <c r="I36" s="26" t="s">
        <v>46</v>
      </c>
      <c r="J36" s="26" t="s">
        <v>46</v>
      </c>
      <c r="K36" s="26">
        <f>K43</f>
        <v>43.398529176666671</v>
      </c>
      <c r="L36" s="20">
        <v>0</v>
      </c>
      <c r="M36" s="26">
        <f>M43</f>
        <v>5.6510196483333326</v>
      </c>
      <c r="N36" s="26">
        <f>N43</f>
        <v>32.627942860000005</v>
      </c>
      <c r="O36" s="26">
        <f>O43</f>
        <v>5.1195683333333335</v>
      </c>
      <c r="P36" s="26" t="s">
        <v>46</v>
      </c>
      <c r="Q36" s="20" t="s">
        <v>46</v>
      </c>
      <c r="R36" s="26" t="s">
        <v>46</v>
      </c>
      <c r="S36" s="26" t="s">
        <v>46</v>
      </c>
      <c r="T36" s="26" t="s">
        <v>46</v>
      </c>
      <c r="U36" s="26" t="s">
        <v>46</v>
      </c>
      <c r="V36" s="26" t="s">
        <v>46</v>
      </c>
      <c r="W36" s="26" t="s">
        <v>46</v>
      </c>
      <c r="X36" s="26">
        <f>X43</f>
        <v>43.398529176666671</v>
      </c>
      <c r="Y36" s="26" t="s">
        <v>46</v>
      </c>
      <c r="Z36" s="26" t="s">
        <v>46</v>
      </c>
      <c r="AA36" s="26" t="s">
        <v>46</v>
      </c>
      <c r="AB36" s="26" t="s">
        <v>46</v>
      </c>
      <c r="AC36" s="26">
        <v>0</v>
      </c>
      <c r="AD36" s="26" t="s">
        <v>46</v>
      </c>
      <c r="AE36" s="26">
        <f>AE43</f>
        <v>13.474281095833334</v>
      </c>
      <c r="AF36" s="26" t="s">
        <v>46</v>
      </c>
      <c r="AG36" s="26">
        <f>AG43</f>
        <v>5.4345301991666668</v>
      </c>
      <c r="AH36" s="26" t="s">
        <v>46</v>
      </c>
      <c r="AI36" s="26">
        <f>AI43</f>
        <v>8.5541270483333331</v>
      </c>
      <c r="AJ36" s="26" t="s">
        <v>46</v>
      </c>
      <c r="AK36" s="26">
        <f>AK43</f>
        <v>7.6811008333333337</v>
      </c>
      <c r="AL36" s="26" t="s">
        <v>46</v>
      </c>
      <c r="AM36" s="26">
        <f>AM43</f>
        <v>8.2544900000000005</v>
      </c>
      <c r="AN36" s="26" t="s">
        <v>46</v>
      </c>
      <c r="AO36" s="20">
        <f>AO43</f>
        <v>43.398529176666671</v>
      </c>
      <c r="AP36" s="26" t="s">
        <v>46</v>
      </c>
      <c r="AQ36" s="28"/>
    </row>
    <row r="37" spans="1:43" s="29" customFormat="1" ht="31.5" x14ac:dyDescent="0.3">
      <c r="A37" s="38" t="s">
        <v>84</v>
      </c>
      <c r="B37" s="39" t="s">
        <v>85</v>
      </c>
      <c r="C37" s="40" t="s">
        <v>45</v>
      </c>
      <c r="D37" s="44" t="s">
        <v>46</v>
      </c>
      <c r="E37" s="44" t="s">
        <v>46</v>
      </c>
      <c r="F37" s="44" t="s">
        <v>46</v>
      </c>
      <c r="G37" s="27" t="s">
        <v>46</v>
      </c>
      <c r="H37" s="26" t="s">
        <v>46</v>
      </c>
      <c r="I37" s="26" t="s">
        <v>46</v>
      </c>
      <c r="J37" s="26" t="s">
        <v>46</v>
      </c>
      <c r="K37" s="26">
        <v>0</v>
      </c>
      <c r="L37" s="20" t="s">
        <v>129</v>
      </c>
      <c r="M37" s="26" t="s">
        <v>129</v>
      </c>
      <c r="N37" s="26" t="s">
        <v>129</v>
      </c>
      <c r="O37" s="26" t="s">
        <v>129</v>
      </c>
      <c r="P37" s="26" t="s">
        <v>46</v>
      </c>
      <c r="Q37" s="20" t="s">
        <v>46</v>
      </c>
      <c r="R37" s="26" t="s">
        <v>46</v>
      </c>
      <c r="S37" s="26" t="s">
        <v>46</v>
      </c>
      <c r="T37" s="26" t="s">
        <v>46</v>
      </c>
      <c r="U37" s="26" t="s">
        <v>46</v>
      </c>
      <c r="V37" s="26" t="s">
        <v>46</v>
      </c>
      <c r="W37" s="26" t="s">
        <v>46</v>
      </c>
      <c r="X37" s="26" t="s">
        <v>46</v>
      </c>
      <c r="Y37" s="26" t="s">
        <v>46</v>
      </c>
      <c r="Z37" s="26" t="s">
        <v>46</v>
      </c>
      <c r="AA37" s="26" t="s">
        <v>46</v>
      </c>
      <c r="AB37" s="26" t="s">
        <v>46</v>
      </c>
      <c r="AC37" s="26" t="s">
        <v>129</v>
      </c>
      <c r="AD37" s="26" t="s">
        <v>46</v>
      </c>
      <c r="AE37" s="26" t="s">
        <v>46</v>
      </c>
      <c r="AF37" s="26" t="s">
        <v>46</v>
      </c>
      <c r="AG37" s="26" t="s">
        <v>46</v>
      </c>
      <c r="AH37" s="26" t="s">
        <v>46</v>
      </c>
      <c r="AI37" s="26" t="s">
        <v>46</v>
      </c>
      <c r="AJ37" s="26" t="s">
        <v>46</v>
      </c>
      <c r="AK37" s="26" t="s">
        <v>46</v>
      </c>
      <c r="AL37" s="26" t="s">
        <v>46</v>
      </c>
      <c r="AM37" s="26" t="s">
        <v>46</v>
      </c>
      <c r="AN37" s="26" t="s">
        <v>46</v>
      </c>
      <c r="AO37" s="26">
        <v>0</v>
      </c>
      <c r="AP37" s="26" t="s">
        <v>46</v>
      </c>
      <c r="AQ37" s="28"/>
    </row>
    <row r="38" spans="1:43" s="29" customFormat="1" ht="18.75" x14ac:dyDescent="0.3">
      <c r="A38" s="38" t="s">
        <v>86</v>
      </c>
      <c r="B38" s="39" t="s">
        <v>87</v>
      </c>
      <c r="C38" s="40" t="s">
        <v>45</v>
      </c>
      <c r="D38" s="44" t="s">
        <v>46</v>
      </c>
      <c r="E38" s="44" t="s">
        <v>46</v>
      </c>
      <c r="F38" s="44" t="s">
        <v>46</v>
      </c>
      <c r="G38" s="27" t="s">
        <v>46</v>
      </c>
      <c r="H38" s="26" t="s">
        <v>46</v>
      </c>
      <c r="I38" s="26" t="s">
        <v>46</v>
      </c>
      <c r="J38" s="26" t="s">
        <v>46</v>
      </c>
      <c r="K38" s="26">
        <v>0</v>
      </c>
      <c r="L38" s="20">
        <v>0</v>
      </c>
      <c r="M38" s="26">
        <v>0</v>
      </c>
      <c r="N38" s="26">
        <v>0</v>
      </c>
      <c r="O38" s="26">
        <v>0</v>
      </c>
      <c r="P38" s="26" t="s">
        <v>46</v>
      </c>
      <c r="Q38" s="20" t="s">
        <v>46</v>
      </c>
      <c r="R38" s="26" t="s">
        <v>46</v>
      </c>
      <c r="S38" s="26" t="s">
        <v>46</v>
      </c>
      <c r="T38" s="26" t="s">
        <v>46</v>
      </c>
      <c r="U38" s="26" t="s">
        <v>46</v>
      </c>
      <c r="V38" s="26" t="s">
        <v>46</v>
      </c>
      <c r="W38" s="26" t="s">
        <v>46</v>
      </c>
      <c r="X38" s="26" t="s">
        <v>46</v>
      </c>
      <c r="Y38" s="26" t="s">
        <v>46</v>
      </c>
      <c r="Z38" s="26" t="s">
        <v>46</v>
      </c>
      <c r="AA38" s="26" t="s">
        <v>46</v>
      </c>
      <c r="AB38" s="26" t="s">
        <v>46</v>
      </c>
      <c r="AC38" s="26">
        <v>0</v>
      </c>
      <c r="AD38" s="26" t="s">
        <v>46</v>
      </c>
      <c r="AE38" s="26" t="s">
        <v>46</v>
      </c>
      <c r="AF38" s="26" t="s">
        <v>46</v>
      </c>
      <c r="AG38" s="26" t="s">
        <v>46</v>
      </c>
      <c r="AH38" s="26" t="s">
        <v>46</v>
      </c>
      <c r="AI38" s="26" t="s">
        <v>46</v>
      </c>
      <c r="AJ38" s="26" t="s">
        <v>46</v>
      </c>
      <c r="AK38" s="26" t="s">
        <v>46</v>
      </c>
      <c r="AL38" s="26" t="s">
        <v>46</v>
      </c>
      <c r="AM38" s="26" t="s">
        <v>46</v>
      </c>
      <c r="AN38" s="26" t="s">
        <v>46</v>
      </c>
      <c r="AO38" s="26">
        <v>0</v>
      </c>
      <c r="AP38" s="26" t="s">
        <v>46</v>
      </c>
      <c r="AQ38" s="28"/>
    </row>
    <row r="39" spans="1:43" s="29" customFormat="1" ht="31.5" x14ac:dyDescent="0.3">
      <c r="A39" s="38" t="s">
        <v>88</v>
      </c>
      <c r="B39" s="39" t="s">
        <v>89</v>
      </c>
      <c r="C39" s="40" t="s">
        <v>45</v>
      </c>
      <c r="D39" s="44" t="s">
        <v>46</v>
      </c>
      <c r="E39" s="44" t="s">
        <v>46</v>
      </c>
      <c r="F39" s="44" t="s">
        <v>46</v>
      </c>
      <c r="G39" s="27" t="s">
        <v>46</v>
      </c>
      <c r="H39" s="26" t="s">
        <v>46</v>
      </c>
      <c r="I39" s="26" t="s">
        <v>46</v>
      </c>
      <c r="J39" s="26" t="s">
        <v>46</v>
      </c>
      <c r="K39" s="26">
        <v>0</v>
      </c>
      <c r="L39" s="20">
        <v>0</v>
      </c>
      <c r="M39" s="26">
        <v>0</v>
      </c>
      <c r="N39" s="26">
        <v>0</v>
      </c>
      <c r="O39" s="26">
        <v>0</v>
      </c>
      <c r="P39" s="26" t="s">
        <v>46</v>
      </c>
      <c r="Q39" s="20" t="s">
        <v>46</v>
      </c>
      <c r="R39" s="26" t="s">
        <v>46</v>
      </c>
      <c r="S39" s="26" t="s">
        <v>46</v>
      </c>
      <c r="T39" s="26" t="s">
        <v>46</v>
      </c>
      <c r="U39" s="26" t="s">
        <v>46</v>
      </c>
      <c r="V39" s="26" t="s">
        <v>46</v>
      </c>
      <c r="W39" s="26" t="s">
        <v>46</v>
      </c>
      <c r="X39" s="26" t="s">
        <v>46</v>
      </c>
      <c r="Y39" s="26" t="s">
        <v>46</v>
      </c>
      <c r="Z39" s="26" t="s">
        <v>46</v>
      </c>
      <c r="AA39" s="26" t="s">
        <v>46</v>
      </c>
      <c r="AB39" s="26" t="s">
        <v>46</v>
      </c>
      <c r="AC39" s="26">
        <v>0</v>
      </c>
      <c r="AD39" s="26" t="s">
        <v>46</v>
      </c>
      <c r="AE39" s="26" t="s">
        <v>46</v>
      </c>
      <c r="AF39" s="26" t="s">
        <v>46</v>
      </c>
      <c r="AG39" s="26" t="s">
        <v>46</v>
      </c>
      <c r="AH39" s="26" t="s">
        <v>46</v>
      </c>
      <c r="AI39" s="26" t="s">
        <v>46</v>
      </c>
      <c r="AJ39" s="26" t="s">
        <v>46</v>
      </c>
      <c r="AK39" s="26" t="s">
        <v>46</v>
      </c>
      <c r="AL39" s="26" t="s">
        <v>46</v>
      </c>
      <c r="AM39" s="26" t="s">
        <v>46</v>
      </c>
      <c r="AN39" s="26" t="s">
        <v>46</v>
      </c>
      <c r="AO39" s="26">
        <v>0</v>
      </c>
      <c r="AP39" s="26" t="s">
        <v>46</v>
      </c>
      <c r="AQ39" s="28"/>
    </row>
    <row r="40" spans="1:43" s="29" customFormat="1" ht="31.5" x14ac:dyDescent="0.3">
      <c r="A40" s="38" t="s">
        <v>90</v>
      </c>
      <c r="B40" s="39" t="s">
        <v>91</v>
      </c>
      <c r="C40" s="40" t="s">
        <v>45</v>
      </c>
      <c r="D40" s="44" t="s">
        <v>46</v>
      </c>
      <c r="E40" s="44" t="s">
        <v>46</v>
      </c>
      <c r="F40" s="44" t="s">
        <v>46</v>
      </c>
      <c r="G40" s="27" t="s">
        <v>46</v>
      </c>
      <c r="H40" s="26" t="s">
        <v>46</v>
      </c>
      <c r="I40" s="26" t="s">
        <v>46</v>
      </c>
      <c r="J40" s="26" t="s">
        <v>46</v>
      </c>
      <c r="K40" s="26">
        <v>0</v>
      </c>
      <c r="L40" s="20">
        <v>0</v>
      </c>
      <c r="M40" s="26">
        <v>0</v>
      </c>
      <c r="N40" s="26">
        <v>0</v>
      </c>
      <c r="O40" s="26">
        <v>0</v>
      </c>
      <c r="P40" s="26" t="s">
        <v>46</v>
      </c>
      <c r="Q40" s="20" t="s">
        <v>46</v>
      </c>
      <c r="R40" s="26" t="s">
        <v>46</v>
      </c>
      <c r="S40" s="26" t="s">
        <v>46</v>
      </c>
      <c r="T40" s="26" t="s">
        <v>46</v>
      </c>
      <c r="U40" s="26" t="s">
        <v>46</v>
      </c>
      <c r="V40" s="26" t="s">
        <v>46</v>
      </c>
      <c r="W40" s="26" t="s">
        <v>46</v>
      </c>
      <c r="X40" s="26" t="s">
        <v>46</v>
      </c>
      <c r="Y40" s="26" t="s">
        <v>46</v>
      </c>
      <c r="Z40" s="26" t="s">
        <v>46</v>
      </c>
      <c r="AA40" s="26" t="s">
        <v>46</v>
      </c>
      <c r="AB40" s="26" t="s">
        <v>46</v>
      </c>
      <c r="AC40" s="26">
        <v>0</v>
      </c>
      <c r="AD40" s="26" t="s">
        <v>46</v>
      </c>
      <c r="AE40" s="26" t="s">
        <v>46</v>
      </c>
      <c r="AF40" s="26" t="s">
        <v>46</v>
      </c>
      <c r="AG40" s="26" t="s">
        <v>46</v>
      </c>
      <c r="AH40" s="26" t="s">
        <v>46</v>
      </c>
      <c r="AI40" s="26" t="str">
        <f>AI42</f>
        <v>нд</v>
      </c>
      <c r="AJ40" s="26" t="s">
        <v>46</v>
      </c>
      <c r="AK40" s="26" t="s">
        <v>129</v>
      </c>
      <c r="AL40" s="26" t="s">
        <v>46</v>
      </c>
      <c r="AM40" s="26" t="s">
        <v>129</v>
      </c>
      <c r="AN40" s="26" t="s">
        <v>46</v>
      </c>
      <c r="AO40" s="20">
        <v>0</v>
      </c>
      <c r="AP40" s="26" t="s">
        <v>46</v>
      </c>
      <c r="AQ40" s="28"/>
    </row>
    <row r="41" spans="1:43" s="29" customFormat="1" ht="18.75" x14ac:dyDescent="0.3">
      <c r="A41" s="38" t="s">
        <v>92</v>
      </c>
      <c r="B41" s="39" t="s">
        <v>93</v>
      </c>
      <c r="C41" s="40" t="s">
        <v>45</v>
      </c>
      <c r="D41" s="44" t="s">
        <v>46</v>
      </c>
      <c r="E41" s="44" t="s">
        <v>46</v>
      </c>
      <c r="F41" s="44" t="s">
        <v>46</v>
      </c>
      <c r="G41" s="27" t="s">
        <v>46</v>
      </c>
      <c r="H41" s="26" t="s">
        <v>46</v>
      </c>
      <c r="I41" s="26" t="s">
        <v>46</v>
      </c>
      <c r="J41" s="26" t="s">
        <v>46</v>
      </c>
      <c r="K41" s="26">
        <v>0</v>
      </c>
      <c r="L41" s="20">
        <v>0</v>
      </c>
      <c r="M41" s="26">
        <v>0</v>
      </c>
      <c r="N41" s="26">
        <v>0</v>
      </c>
      <c r="O41" s="26">
        <v>0</v>
      </c>
      <c r="P41" s="26" t="s">
        <v>46</v>
      </c>
      <c r="Q41" s="20" t="s">
        <v>46</v>
      </c>
      <c r="R41" s="26" t="s">
        <v>46</v>
      </c>
      <c r="S41" s="26" t="s">
        <v>46</v>
      </c>
      <c r="T41" s="26" t="s">
        <v>46</v>
      </c>
      <c r="U41" s="26" t="s">
        <v>46</v>
      </c>
      <c r="V41" s="26" t="s">
        <v>46</v>
      </c>
      <c r="W41" s="26" t="s">
        <v>46</v>
      </c>
      <c r="X41" s="26" t="s">
        <v>46</v>
      </c>
      <c r="Y41" s="26" t="s">
        <v>46</v>
      </c>
      <c r="Z41" s="26" t="s">
        <v>46</v>
      </c>
      <c r="AA41" s="26" t="s">
        <v>46</v>
      </c>
      <c r="AB41" s="26" t="s">
        <v>46</v>
      </c>
      <c r="AC41" s="26">
        <v>0</v>
      </c>
      <c r="AD41" s="26" t="s">
        <v>46</v>
      </c>
      <c r="AE41" s="26" t="s">
        <v>46</v>
      </c>
      <c r="AF41" s="26" t="s">
        <v>46</v>
      </c>
      <c r="AG41" s="26" t="s">
        <v>46</v>
      </c>
      <c r="AH41" s="26" t="s">
        <v>46</v>
      </c>
      <c r="AI41" s="26" t="s">
        <v>46</v>
      </c>
      <c r="AJ41" s="26" t="s">
        <v>46</v>
      </c>
      <c r="AK41" s="26" t="s">
        <v>46</v>
      </c>
      <c r="AL41" s="26" t="s">
        <v>46</v>
      </c>
      <c r="AM41" s="26" t="s">
        <v>46</v>
      </c>
      <c r="AN41" s="26" t="s">
        <v>46</v>
      </c>
      <c r="AO41" s="20">
        <v>0</v>
      </c>
      <c r="AP41" s="26" t="s">
        <v>46</v>
      </c>
      <c r="AQ41" s="28"/>
    </row>
    <row r="42" spans="1:43" s="29" customFormat="1" ht="18.75" x14ac:dyDescent="0.3">
      <c r="A42" s="38" t="s">
        <v>94</v>
      </c>
      <c r="B42" s="39" t="s">
        <v>95</v>
      </c>
      <c r="C42" s="40" t="s">
        <v>45</v>
      </c>
      <c r="D42" s="44" t="s">
        <v>46</v>
      </c>
      <c r="E42" s="44" t="s">
        <v>46</v>
      </c>
      <c r="F42" s="44" t="s">
        <v>46</v>
      </c>
      <c r="G42" s="27" t="s">
        <v>46</v>
      </c>
      <c r="H42" s="26" t="s">
        <v>46</v>
      </c>
      <c r="I42" s="26" t="s">
        <v>46</v>
      </c>
      <c r="J42" s="26" t="s">
        <v>46</v>
      </c>
      <c r="K42" s="26">
        <v>0</v>
      </c>
      <c r="L42" s="20">
        <v>0</v>
      </c>
      <c r="M42" s="26">
        <v>0</v>
      </c>
      <c r="N42" s="26">
        <v>0</v>
      </c>
      <c r="O42" s="26">
        <v>0</v>
      </c>
      <c r="P42" s="26" t="s">
        <v>46</v>
      </c>
      <c r="Q42" s="20" t="s">
        <v>46</v>
      </c>
      <c r="R42" s="26" t="s">
        <v>46</v>
      </c>
      <c r="S42" s="26" t="s">
        <v>46</v>
      </c>
      <c r="T42" s="26" t="s">
        <v>46</v>
      </c>
      <c r="U42" s="26" t="s">
        <v>46</v>
      </c>
      <c r="V42" s="26" t="s">
        <v>46</v>
      </c>
      <c r="W42" s="26" t="s">
        <v>46</v>
      </c>
      <c r="X42" s="26" t="s">
        <v>46</v>
      </c>
      <c r="Y42" s="26" t="s">
        <v>46</v>
      </c>
      <c r="Z42" s="26" t="s">
        <v>46</v>
      </c>
      <c r="AA42" s="26" t="s">
        <v>46</v>
      </c>
      <c r="AB42" s="26" t="s">
        <v>46</v>
      </c>
      <c r="AC42" s="26">
        <v>0</v>
      </c>
      <c r="AD42" s="26" t="s">
        <v>46</v>
      </c>
      <c r="AE42" s="26" t="s">
        <v>46</v>
      </c>
      <c r="AF42" s="26" t="s">
        <v>46</v>
      </c>
      <c r="AG42" s="26" t="s">
        <v>46</v>
      </c>
      <c r="AH42" s="26" t="s">
        <v>46</v>
      </c>
      <c r="AI42" s="26" t="s">
        <v>46</v>
      </c>
      <c r="AJ42" s="26" t="s">
        <v>46</v>
      </c>
      <c r="AK42" s="26" t="s">
        <v>129</v>
      </c>
      <c r="AL42" s="26" t="s">
        <v>46</v>
      </c>
      <c r="AM42" s="26" t="s">
        <v>129</v>
      </c>
      <c r="AN42" s="26" t="s">
        <v>46</v>
      </c>
      <c r="AO42" s="20" t="s">
        <v>46</v>
      </c>
      <c r="AP42" s="26" t="s">
        <v>46</v>
      </c>
      <c r="AQ42" s="28"/>
    </row>
    <row r="43" spans="1:43" s="30" customFormat="1" ht="15.75" x14ac:dyDescent="0.25">
      <c r="A43" s="38" t="s">
        <v>96</v>
      </c>
      <c r="B43" s="39" t="s">
        <v>97</v>
      </c>
      <c r="C43" s="40" t="s">
        <v>45</v>
      </c>
      <c r="D43" s="44" t="s">
        <v>46</v>
      </c>
      <c r="E43" s="44" t="s">
        <v>81</v>
      </c>
      <c r="F43" s="44" t="s">
        <v>46</v>
      </c>
      <c r="G43" s="27" t="s">
        <v>46</v>
      </c>
      <c r="H43" s="26" t="s">
        <v>46</v>
      </c>
      <c r="I43" s="26" t="s">
        <v>46</v>
      </c>
      <c r="J43" s="26" t="s">
        <v>46</v>
      </c>
      <c r="K43" s="26">
        <f>K45+K46+K47+K48+K49+K51+K52+K53</f>
        <v>43.398529176666671</v>
      </c>
      <c r="L43" s="20">
        <v>0</v>
      </c>
      <c r="M43" s="26">
        <f>M45+M46+M47+M48+M49+M51+M52+M53</f>
        <v>5.6510196483333326</v>
      </c>
      <c r="N43" s="26">
        <f>N45+N46+N47+N48+N49+N51+N52+N53</f>
        <v>32.627942860000005</v>
      </c>
      <c r="O43" s="26">
        <f>O45+O46+O47+O48+O49+O51+O52+O53</f>
        <v>5.1195683333333335</v>
      </c>
      <c r="P43" s="26" t="s">
        <v>46</v>
      </c>
      <c r="Q43" s="46" t="s">
        <v>46</v>
      </c>
      <c r="R43" s="26" t="s">
        <v>46</v>
      </c>
      <c r="S43" s="26" t="s">
        <v>46</v>
      </c>
      <c r="T43" s="26" t="s">
        <v>46</v>
      </c>
      <c r="U43" s="26" t="s">
        <v>46</v>
      </c>
      <c r="V43" s="26" t="s">
        <v>46</v>
      </c>
      <c r="W43" s="26" t="s">
        <v>46</v>
      </c>
      <c r="X43" s="26">
        <f>X45+X46+X47+X48+X49+X51+X52+X53</f>
        <v>43.398529176666671</v>
      </c>
      <c r="Y43" s="26" t="s">
        <v>46</v>
      </c>
      <c r="Z43" s="26" t="s">
        <v>46</v>
      </c>
      <c r="AA43" s="26" t="s">
        <v>46</v>
      </c>
      <c r="AB43" s="26" t="s">
        <v>46</v>
      </c>
      <c r="AC43" s="26">
        <v>0</v>
      </c>
      <c r="AD43" s="26" t="s">
        <v>46</v>
      </c>
      <c r="AE43" s="26">
        <f>AE45+AE51</f>
        <v>13.474281095833334</v>
      </c>
      <c r="AF43" s="26" t="s">
        <v>46</v>
      </c>
      <c r="AG43" s="26">
        <f>AG46+AG52</f>
        <v>5.4345301991666668</v>
      </c>
      <c r="AH43" s="26" t="s">
        <v>46</v>
      </c>
      <c r="AI43" s="26">
        <f>AI47+AI53</f>
        <v>8.5541270483333331</v>
      </c>
      <c r="AJ43" s="26" t="s">
        <v>46</v>
      </c>
      <c r="AK43" s="26">
        <f>AK48</f>
        <v>7.6811008333333337</v>
      </c>
      <c r="AL43" s="26" t="s">
        <v>46</v>
      </c>
      <c r="AM43" s="26">
        <f>AM49</f>
        <v>8.2544900000000005</v>
      </c>
      <c r="AN43" s="26" t="s">
        <v>46</v>
      </c>
      <c r="AO43" s="20">
        <f>AO45+AO46+AO47+AO48+AO49+AO51+AO52+AO53</f>
        <v>43.398529176666671</v>
      </c>
      <c r="AP43" s="26" t="s">
        <v>46</v>
      </c>
      <c r="AQ43" s="28"/>
    </row>
    <row r="44" spans="1:43" s="30" customFormat="1" ht="38.25" customHeight="1" x14ac:dyDescent="0.25">
      <c r="A44" s="38" t="s">
        <v>98</v>
      </c>
      <c r="B44" s="39" t="s">
        <v>99</v>
      </c>
      <c r="C44" s="40" t="s">
        <v>45</v>
      </c>
      <c r="D44" s="43" t="s">
        <v>127</v>
      </c>
      <c r="E44" s="71" t="s">
        <v>81</v>
      </c>
      <c r="F44" s="71" t="s">
        <v>130</v>
      </c>
      <c r="G44" s="27" t="s">
        <v>46</v>
      </c>
      <c r="H44" s="26" t="s">
        <v>46</v>
      </c>
      <c r="I44" s="26" t="s">
        <v>46</v>
      </c>
      <c r="J44" s="26" t="s">
        <v>46</v>
      </c>
      <c r="K44" s="26" t="s">
        <v>46</v>
      </c>
      <c r="L44" s="20">
        <v>0</v>
      </c>
      <c r="M44" s="26" t="s">
        <v>129</v>
      </c>
      <c r="N44" s="26" t="s">
        <v>129</v>
      </c>
      <c r="O44" s="26">
        <v>0</v>
      </c>
      <c r="P44" s="26" t="s">
        <v>46</v>
      </c>
      <c r="Q44" s="46" t="s">
        <v>46</v>
      </c>
      <c r="R44" s="26" t="s">
        <v>46</v>
      </c>
      <c r="S44" s="26" t="s">
        <v>46</v>
      </c>
      <c r="T44" s="26" t="s">
        <v>46</v>
      </c>
      <c r="U44" s="26" t="s">
        <v>46</v>
      </c>
      <c r="V44" s="26" t="s">
        <v>46</v>
      </c>
      <c r="W44" s="26" t="s">
        <v>46</v>
      </c>
      <c r="X44" s="26" t="s">
        <v>46</v>
      </c>
      <c r="Y44" s="26" t="s">
        <v>46</v>
      </c>
      <c r="Z44" s="26" t="s">
        <v>46</v>
      </c>
      <c r="AA44" s="26" t="s">
        <v>46</v>
      </c>
      <c r="AB44" s="26" t="s">
        <v>46</v>
      </c>
      <c r="AC44" s="26">
        <v>0</v>
      </c>
      <c r="AD44" s="26" t="s">
        <v>46</v>
      </c>
      <c r="AE44" s="26" t="s">
        <v>46</v>
      </c>
      <c r="AF44" s="26" t="s">
        <v>46</v>
      </c>
      <c r="AG44" s="26" t="s">
        <v>46</v>
      </c>
      <c r="AH44" s="26" t="s">
        <v>46</v>
      </c>
      <c r="AI44" s="26" t="s">
        <v>46</v>
      </c>
      <c r="AJ44" s="26" t="s">
        <v>46</v>
      </c>
      <c r="AK44" s="26" t="s">
        <v>46</v>
      </c>
      <c r="AL44" s="26" t="s">
        <v>46</v>
      </c>
      <c r="AM44" s="26" t="s">
        <v>46</v>
      </c>
      <c r="AN44" s="26" t="s">
        <v>46</v>
      </c>
      <c r="AO44" s="20" t="s">
        <v>46</v>
      </c>
      <c r="AP44" s="26" t="s">
        <v>46</v>
      </c>
      <c r="AQ44" s="28"/>
    </row>
    <row r="45" spans="1:43" s="30" customFormat="1" ht="57" customHeight="1" x14ac:dyDescent="0.25">
      <c r="A45" s="38" t="s">
        <v>133</v>
      </c>
      <c r="B45" s="39" t="s">
        <v>146</v>
      </c>
      <c r="C45" s="40" t="s">
        <v>142</v>
      </c>
      <c r="D45" s="43" t="s">
        <v>127</v>
      </c>
      <c r="E45" s="71" t="s">
        <v>81</v>
      </c>
      <c r="F45" s="71" t="s">
        <v>81</v>
      </c>
      <c r="G45" s="27" t="s">
        <v>46</v>
      </c>
      <c r="H45" s="26" t="s">
        <v>46</v>
      </c>
      <c r="I45" s="26" t="s">
        <v>46</v>
      </c>
      <c r="J45" s="26" t="s">
        <v>46</v>
      </c>
      <c r="K45" s="72">
        <f>15.145768/1.2</f>
        <v>12.621473333333334</v>
      </c>
      <c r="L45" s="20">
        <v>0</v>
      </c>
      <c r="M45" s="48">
        <f>1.589019/1.2</f>
        <v>1.3241825</v>
      </c>
      <c r="N45" s="48">
        <f>11.698266/1.2</f>
        <v>9.7485550000000014</v>
      </c>
      <c r="O45" s="48">
        <f>1.858484/1.2</f>
        <v>1.5487366666666667</v>
      </c>
      <c r="P45" s="26" t="s">
        <v>46</v>
      </c>
      <c r="Q45" s="46" t="s">
        <v>46</v>
      </c>
      <c r="R45" s="26" t="s">
        <v>46</v>
      </c>
      <c r="S45" s="26" t="s">
        <v>46</v>
      </c>
      <c r="T45" s="26" t="s">
        <v>46</v>
      </c>
      <c r="U45" s="26" t="s">
        <v>46</v>
      </c>
      <c r="V45" s="26" t="s">
        <v>46</v>
      </c>
      <c r="W45" s="26" t="s">
        <v>46</v>
      </c>
      <c r="X45" s="48">
        <f>K45</f>
        <v>12.621473333333334</v>
      </c>
      <c r="Y45" s="26" t="s">
        <v>46</v>
      </c>
      <c r="Z45" s="26" t="s">
        <v>46</v>
      </c>
      <c r="AA45" s="26" t="s">
        <v>46</v>
      </c>
      <c r="AB45" s="26" t="s">
        <v>46</v>
      </c>
      <c r="AC45" s="26">
        <v>0</v>
      </c>
      <c r="AD45" s="26" t="s">
        <v>46</v>
      </c>
      <c r="AE45" s="48">
        <f>X45</f>
        <v>12.621473333333334</v>
      </c>
      <c r="AF45" s="26" t="s">
        <v>46</v>
      </c>
      <c r="AG45" s="26" t="s">
        <v>46</v>
      </c>
      <c r="AH45" s="26" t="s">
        <v>46</v>
      </c>
      <c r="AI45" s="26" t="s">
        <v>46</v>
      </c>
      <c r="AJ45" s="26" t="s">
        <v>46</v>
      </c>
      <c r="AK45" s="26" t="s">
        <v>46</v>
      </c>
      <c r="AL45" s="26" t="s">
        <v>46</v>
      </c>
      <c r="AM45" s="26" t="s">
        <v>46</v>
      </c>
      <c r="AN45" s="26" t="s">
        <v>46</v>
      </c>
      <c r="AO45" s="75">
        <f>AE45</f>
        <v>12.621473333333334</v>
      </c>
      <c r="AP45" s="26" t="s">
        <v>46</v>
      </c>
      <c r="AQ45" s="28"/>
    </row>
    <row r="46" spans="1:43" s="30" customFormat="1" ht="47.25" x14ac:dyDescent="0.25">
      <c r="A46" s="38" t="s">
        <v>134</v>
      </c>
      <c r="B46" s="39" t="s">
        <v>147</v>
      </c>
      <c r="C46" s="40" t="s">
        <v>141</v>
      </c>
      <c r="D46" s="43" t="s">
        <v>127</v>
      </c>
      <c r="E46" s="71" t="s">
        <v>123</v>
      </c>
      <c r="F46" s="71" t="s">
        <v>123</v>
      </c>
      <c r="G46" s="27" t="s">
        <v>46</v>
      </c>
      <c r="H46" s="26" t="s">
        <v>46</v>
      </c>
      <c r="I46" s="26" t="s">
        <v>46</v>
      </c>
      <c r="J46" s="26" t="s">
        <v>46</v>
      </c>
      <c r="K46" s="72">
        <f>5.452834/1.2</f>
        <v>4.5440283333333333</v>
      </c>
      <c r="L46" s="20">
        <v>0</v>
      </c>
      <c r="M46" s="48">
        <f>0.771959/1.2</f>
        <v>0.64329916666666664</v>
      </c>
      <c r="N46" s="48">
        <f>4.0341/1.2</f>
        <v>3.3617499999999998</v>
      </c>
      <c r="O46" s="48">
        <f>0.646775/1.2</f>
        <v>0.53897916666666668</v>
      </c>
      <c r="P46" s="26" t="s">
        <v>46</v>
      </c>
      <c r="Q46" s="46" t="s">
        <v>46</v>
      </c>
      <c r="R46" s="26" t="s">
        <v>46</v>
      </c>
      <c r="S46" s="26" t="s">
        <v>46</v>
      </c>
      <c r="T46" s="26" t="s">
        <v>46</v>
      </c>
      <c r="U46" s="26" t="s">
        <v>46</v>
      </c>
      <c r="V46" s="26" t="s">
        <v>46</v>
      </c>
      <c r="W46" s="26" t="s">
        <v>46</v>
      </c>
      <c r="X46" s="48">
        <f>K46</f>
        <v>4.5440283333333333</v>
      </c>
      <c r="Y46" s="26" t="s">
        <v>46</v>
      </c>
      <c r="Z46" s="26" t="s">
        <v>46</v>
      </c>
      <c r="AA46" s="26" t="s">
        <v>46</v>
      </c>
      <c r="AB46" s="26" t="s">
        <v>46</v>
      </c>
      <c r="AC46" s="26">
        <v>0</v>
      </c>
      <c r="AD46" s="26" t="s">
        <v>46</v>
      </c>
      <c r="AE46" s="26" t="s">
        <v>46</v>
      </c>
      <c r="AF46" s="26" t="s">
        <v>46</v>
      </c>
      <c r="AG46" s="48">
        <f>X46</f>
        <v>4.5440283333333333</v>
      </c>
      <c r="AH46" s="26" t="s">
        <v>46</v>
      </c>
      <c r="AI46" s="26" t="s">
        <v>46</v>
      </c>
      <c r="AJ46" s="26" t="s">
        <v>46</v>
      </c>
      <c r="AK46" s="26" t="s">
        <v>46</v>
      </c>
      <c r="AL46" s="26" t="s">
        <v>46</v>
      </c>
      <c r="AM46" s="26" t="s">
        <v>46</v>
      </c>
      <c r="AN46" s="26" t="s">
        <v>46</v>
      </c>
      <c r="AO46" s="75">
        <f>AG46</f>
        <v>4.5440283333333333</v>
      </c>
      <c r="AP46" s="26" t="s">
        <v>46</v>
      </c>
      <c r="AQ46" s="28"/>
    </row>
    <row r="47" spans="1:43" s="30" customFormat="1" ht="47.25" x14ac:dyDescent="0.25">
      <c r="A47" s="38" t="s">
        <v>135</v>
      </c>
      <c r="B47" s="39" t="s">
        <v>148</v>
      </c>
      <c r="C47" s="40" t="s">
        <v>140</v>
      </c>
      <c r="D47" s="43" t="s">
        <v>127</v>
      </c>
      <c r="E47" s="71" t="s">
        <v>124</v>
      </c>
      <c r="F47" s="71" t="s">
        <v>124</v>
      </c>
      <c r="G47" s="27" t="s">
        <v>46</v>
      </c>
      <c r="H47" s="26" t="s">
        <v>46</v>
      </c>
      <c r="I47" s="26" t="s">
        <v>46</v>
      </c>
      <c r="J47" s="26" t="s">
        <v>46</v>
      </c>
      <c r="K47" s="72">
        <f>9.149118/1.2</f>
        <v>7.6242650000000003</v>
      </c>
      <c r="L47" s="20">
        <v>0</v>
      </c>
      <c r="M47" s="48">
        <f>1.404821/1.2</f>
        <v>1.1706841666666667</v>
      </c>
      <c r="N47" s="48">
        <f>6.716953/1.2</f>
        <v>5.5974608333333338</v>
      </c>
      <c r="O47" s="48">
        <f>1.027345/1.2</f>
        <v>0.85612083333333333</v>
      </c>
      <c r="P47" s="26" t="s">
        <v>46</v>
      </c>
      <c r="Q47" s="46" t="s">
        <v>46</v>
      </c>
      <c r="R47" s="26" t="s">
        <v>46</v>
      </c>
      <c r="S47" s="26" t="s">
        <v>46</v>
      </c>
      <c r="T47" s="26" t="s">
        <v>46</v>
      </c>
      <c r="U47" s="26" t="s">
        <v>46</v>
      </c>
      <c r="V47" s="26" t="s">
        <v>46</v>
      </c>
      <c r="W47" s="26" t="s">
        <v>46</v>
      </c>
      <c r="X47" s="48">
        <f>K47</f>
        <v>7.6242650000000003</v>
      </c>
      <c r="Y47" s="26" t="s">
        <v>46</v>
      </c>
      <c r="Z47" s="26" t="s">
        <v>46</v>
      </c>
      <c r="AA47" s="26" t="s">
        <v>46</v>
      </c>
      <c r="AB47" s="26" t="s">
        <v>46</v>
      </c>
      <c r="AC47" s="26">
        <v>0</v>
      </c>
      <c r="AD47" s="26" t="s">
        <v>46</v>
      </c>
      <c r="AE47" s="26" t="s">
        <v>46</v>
      </c>
      <c r="AF47" s="26" t="s">
        <v>46</v>
      </c>
      <c r="AG47" s="26" t="s">
        <v>46</v>
      </c>
      <c r="AH47" s="26" t="s">
        <v>46</v>
      </c>
      <c r="AI47" s="48">
        <f>X47</f>
        <v>7.6242650000000003</v>
      </c>
      <c r="AJ47" s="26" t="s">
        <v>46</v>
      </c>
      <c r="AK47" s="26" t="s">
        <v>46</v>
      </c>
      <c r="AL47" s="26" t="s">
        <v>46</v>
      </c>
      <c r="AM47" s="26" t="s">
        <v>46</v>
      </c>
      <c r="AN47" s="26" t="s">
        <v>46</v>
      </c>
      <c r="AO47" s="75">
        <f>AI47</f>
        <v>7.6242650000000003</v>
      </c>
      <c r="AP47" s="26" t="s">
        <v>46</v>
      </c>
      <c r="AQ47" s="28"/>
    </row>
    <row r="48" spans="1:43" s="30" customFormat="1" ht="47.25" x14ac:dyDescent="0.25">
      <c r="A48" s="38" t="s">
        <v>136</v>
      </c>
      <c r="B48" s="39" t="s">
        <v>149</v>
      </c>
      <c r="C48" s="40" t="s">
        <v>139</v>
      </c>
      <c r="D48" s="43" t="s">
        <v>127</v>
      </c>
      <c r="E48" s="71" t="s">
        <v>122</v>
      </c>
      <c r="F48" s="71" t="s">
        <v>122</v>
      </c>
      <c r="G48" s="27" t="s">
        <v>46</v>
      </c>
      <c r="H48" s="26" t="s">
        <v>46</v>
      </c>
      <c r="I48" s="26" t="s">
        <v>46</v>
      </c>
      <c r="J48" s="26" t="s">
        <v>46</v>
      </c>
      <c r="K48" s="72">
        <f>9.217321/1.2</f>
        <v>7.6811008333333337</v>
      </c>
      <c r="L48" s="20">
        <v>0</v>
      </c>
      <c r="M48" s="48">
        <f>1.274938/1.2</f>
        <v>1.0624483333333332</v>
      </c>
      <c r="N48" s="48">
        <f>6.860677/1.2</f>
        <v>5.7172308333333337</v>
      </c>
      <c r="O48" s="48">
        <f>1.081706/1.2</f>
        <v>0.90142166666666679</v>
      </c>
      <c r="P48" s="26" t="s">
        <v>46</v>
      </c>
      <c r="Q48" s="46" t="s">
        <v>46</v>
      </c>
      <c r="R48" s="26" t="s">
        <v>46</v>
      </c>
      <c r="S48" s="26" t="s">
        <v>46</v>
      </c>
      <c r="T48" s="26" t="s">
        <v>46</v>
      </c>
      <c r="U48" s="26" t="s">
        <v>46</v>
      </c>
      <c r="V48" s="26" t="s">
        <v>46</v>
      </c>
      <c r="W48" s="26" t="s">
        <v>46</v>
      </c>
      <c r="X48" s="48">
        <f>K48</f>
        <v>7.6811008333333337</v>
      </c>
      <c r="Y48" s="26" t="s">
        <v>46</v>
      </c>
      <c r="Z48" s="26" t="s">
        <v>46</v>
      </c>
      <c r="AA48" s="26" t="s">
        <v>46</v>
      </c>
      <c r="AB48" s="26" t="s">
        <v>46</v>
      </c>
      <c r="AC48" s="26">
        <v>0</v>
      </c>
      <c r="AD48" s="26" t="s">
        <v>46</v>
      </c>
      <c r="AE48" s="26" t="s">
        <v>46</v>
      </c>
      <c r="AF48" s="26" t="s">
        <v>46</v>
      </c>
      <c r="AG48" s="26" t="s">
        <v>46</v>
      </c>
      <c r="AH48" s="26" t="s">
        <v>46</v>
      </c>
      <c r="AI48" s="26" t="s">
        <v>46</v>
      </c>
      <c r="AJ48" s="26" t="s">
        <v>46</v>
      </c>
      <c r="AK48" s="48">
        <f>X48</f>
        <v>7.6811008333333337</v>
      </c>
      <c r="AL48" s="26" t="s">
        <v>46</v>
      </c>
      <c r="AM48" s="26" t="s">
        <v>46</v>
      </c>
      <c r="AN48" s="26" t="s">
        <v>46</v>
      </c>
      <c r="AO48" s="75">
        <f>AK48</f>
        <v>7.6811008333333337</v>
      </c>
      <c r="AP48" s="26" t="s">
        <v>46</v>
      </c>
      <c r="AQ48" s="28"/>
    </row>
    <row r="49" spans="1:43" s="30" customFormat="1" ht="47.25" x14ac:dyDescent="0.25">
      <c r="A49" s="38" t="s">
        <v>137</v>
      </c>
      <c r="B49" s="39" t="s">
        <v>150</v>
      </c>
      <c r="C49" s="40" t="s">
        <v>138</v>
      </c>
      <c r="D49" s="43" t="s">
        <v>127</v>
      </c>
      <c r="E49" s="71" t="s">
        <v>130</v>
      </c>
      <c r="F49" s="71" t="s">
        <v>130</v>
      </c>
      <c r="G49" s="27" t="s">
        <v>46</v>
      </c>
      <c r="H49" s="26" t="s">
        <v>46</v>
      </c>
      <c r="I49" s="26" t="s">
        <v>46</v>
      </c>
      <c r="J49" s="26" t="s">
        <v>46</v>
      </c>
      <c r="K49" s="72">
        <f>9.905388/1.2</f>
        <v>8.2544900000000005</v>
      </c>
      <c r="L49" s="20">
        <v>0</v>
      </c>
      <c r="M49" s="48">
        <f>1.238314/1.2</f>
        <v>1.0319283333333333</v>
      </c>
      <c r="N49" s="48">
        <f>7.137902/1.2</f>
        <v>5.9482516666666676</v>
      </c>
      <c r="O49" s="48">
        <f>1.529172/1.2</f>
        <v>1.2743100000000001</v>
      </c>
      <c r="P49" s="26" t="s">
        <v>46</v>
      </c>
      <c r="Q49" s="46" t="s">
        <v>46</v>
      </c>
      <c r="R49" s="26" t="s">
        <v>46</v>
      </c>
      <c r="S49" s="26" t="s">
        <v>46</v>
      </c>
      <c r="T49" s="26" t="s">
        <v>46</v>
      </c>
      <c r="U49" s="26" t="s">
        <v>46</v>
      </c>
      <c r="V49" s="26" t="s">
        <v>46</v>
      </c>
      <c r="W49" s="26" t="s">
        <v>46</v>
      </c>
      <c r="X49" s="48">
        <f>K49</f>
        <v>8.2544900000000005</v>
      </c>
      <c r="Y49" s="26" t="s">
        <v>46</v>
      </c>
      <c r="Z49" s="26" t="s">
        <v>46</v>
      </c>
      <c r="AA49" s="26" t="s">
        <v>46</v>
      </c>
      <c r="AB49" s="26" t="s">
        <v>46</v>
      </c>
      <c r="AC49" s="26">
        <v>0</v>
      </c>
      <c r="AD49" s="26" t="s">
        <v>46</v>
      </c>
      <c r="AE49" s="26" t="s">
        <v>46</v>
      </c>
      <c r="AF49" s="26" t="s">
        <v>46</v>
      </c>
      <c r="AG49" s="26" t="s">
        <v>46</v>
      </c>
      <c r="AH49" s="26" t="s">
        <v>46</v>
      </c>
      <c r="AI49" s="26" t="s">
        <v>46</v>
      </c>
      <c r="AJ49" s="26" t="s">
        <v>46</v>
      </c>
      <c r="AK49" s="26" t="s">
        <v>46</v>
      </c>
      <c r="AL49" s="26" t="s">
        <v>46</v>
      </c>
      <c r="AM49" s="48">
        <f>X49</f>
        <v>8.2544900000000005</v>
      </c>
      <c r="AN49" s="26" t="s">
        <v>46</v>
      </c>
      <c r="AO49" s="75">
        <f>AM49</f>
        <v>8.2544900000000005</v>
      </c>
      <c r="AP49" s="26" t="s">
        <v>46</v>
      </c>
      <c r="AQ49" s="28"/>
    </row>
    <row r="50" spans="1:43" s="30" customFormat="1" ht="31.5" x14ac:dyDescent="0.25">
      <c r="A50" s="38" t="s">
        <v>132</v>
      </c>
      <c r="B50" s="39" t="s">
        <v>131</v>
      </c>
      <c r="C50" s="40" t="s">
        <v>45</v>
      </c>
      <c r="D50" s="43" t="s">
        <v>127</v>
      </c>
      <c r="E50" s="71" t="s">
        <v>81</v>
      </c>
      <c r="F50" s="71" t="s">
        <v>124</v>
      </c>
      <c r="G50" s="27" t="s">
        <v>46</v>
      </c>
      <c r="H50" s="26" t="s">
        <v>46</v>
      </c>
      <c r="I50" s="26" t="s">
        <v>46</v>
      </c>
      <c r="J50" s="26" t="s">
        <v>46</v>
      </c>
      <c r="K50" s="73" t="s">
        <v>46</v>
      </c>
      <c r="L50" s="20">
        <v>0</v>
      </c>
      <c r="M50" s="26" t="s">
        <v>46</v>
      </c>
      <c r="N50" s="26" t="s">
        <v>46</v>
      </c>
      <c r="O50" s="26">
        <v>0</v>
      </c>
      <c r="P50" s="26" t="s">
        <v>46</v>
      </c>
      <c r="Q50" s="46" t="s">
        <v>46</v>
      </c>
      <c r="R50" s="26" t="s">
        <v>46</v>
      </c>
      <c r="S50" s="26" t="s">
        <v>46</v>
      </c>
      <c r="T50" s="26" t="s">
        <v>46</v>
      </c>
      <c r="U50" s="26" t="s">
        <v>46</v>
      </c>
      <c r="V50" s="26" t="s">
        <v>46</v>
      </c>
      <c r="W50" s="26" t="s">
        <v>46</v>
      </c>
      <c r="X50" s="26" t="s">
        <v>46</v>
      </c>
      <c r="Y50" s="26" t="s">
        <v>46</v>
      </c>
      <c r="Z50" s="26" t="s">
        <v>46</v>
      </c>
      <c r="AA50" s="26" t="s">
        <v>46</v>
      </c>
      <c r="AB50" s="26" t="s">
        <v>46</v>
      </c>
      <c r="AC50" s="26">
        <v>0</v>
      </c>
      <c r="AD50" s="26" t="s">
        <v>46</v>
      </c>
      <c r="AE50" s="26" t="s">
        <v>46</v>
      </c>
      <c r="AF50" s="26" t="s">
        <v>46</v>
      </c>
      <c r="AG50" s="26" t="s">
        <v>46</v>
      </c>
      <c r="AH50" s="26" t="s">
        <v>46</v>
      </c>
      <c r="AI50" s="26" t="s">
        <v>46</v>
      </c>
      <c r="AJ50" s="26" t="s">
        <v>46</v>
      </c>
      <c r="AK50" s="26" t="s">
        <v>46</v>
      </c>
      <c r="AL50" s="26" t="s">
        <v>46</v>
      </c>
      <c r="AM50" s="26" t="s">
        <v>46</v>
      </c>
      <c r="AN50" s="26" t="s">
        <v>46</v>
      </c>
      <c r="AO50" s="20" t="s">
        <v>46</v>
      </c>
      <c r="AP50" s="26" t="s">
        <v>46</v>
      </c>
      <c r="AQ50" s="28"/>
    </row>
    <row r="51" spans="1:43" s="30" customFormat="1" ht="95.25" customHeight="1" x14ac:dyDescent="0.25">
      <c r="A51" s="38" t="s">
        <v>151</v>
      </c>
      <c r="B51" s="39" t="s">
        <v>152</v>
      </c>
      <c r="C51" s="40" t="s">
        <v>153</v>
      </c>
      <c r="D51" s="43" t="s">
        <v>127</v>
      </c>
      <c r="E51" s="71" t="s">
        <v>81</v>
      </c>
      <c r="F51" s="71" t="s">
        <v>81</v>
      </c>
      <c r="G51" s="27" t="s">
        <v>46</v>
      </c>
      <c r="H51" s="26" t="s">
        <v>46</v>
      </c>
      <c r="I51" s="26" t="s">
        <v>46</v>
      </c>
      <c r="J51" s="26" t="s">
        <v>46</v>
      </c>
      <c r="K51" s="72">
        <f>1.023369315/1.2</f>
        <v>0.85280776250000012</v>
      </c>
      <c r="L51" s="20">
        <v>0</v>
      </c>
      <c r="M51" s="48">
        <f>0.160205451/1.2</f>
        <v>0.13350454250000002</v>
      </c>
      <c r="N51" s="48">
        <f>0.863163864/1.2</f>
        <v>0.71930322000000002</v>
      </c>
      <c r="O51" s="26">
        <v>0</v>
      </c>
      <c r="P51" s="26" t="s">
        <v>46</v>
      </c>
      <c r="Q51" s="46" t="s">
        <v>46</v>
      </c>
      <c r="R51" s="26" t="s">
        <v>46</v>
      </c>
      <c r="S51" s="26" t="s">
        <v>46</v>
      </c>
      <c r="T51" s="26" t="s">
        <v>46</v>
      </c>
      <c r="U51" s="26" t="s">
        <v>46</v>
      </c>
      <c r="V51" s="26" t="s">
        <v>46</v>
      </c>
      <c r="W51" s="26" t="s">
        <v>46</v>
      </c>
      <c r="X51" s="48">
        <f>K51</f>
        <v>0.85280776250000012</v>
      </c>
      <c r="Y51" s="26" t="s">
        <v>46</v>
      </c>
      <c r="Z51" s="26" t="s">
        <v>46</v>
      </c>
      <c r="AA51" s="26" t="s">
        <v>46</v>
      </c>
      <c r="AB51" s="26" t="s">
        <v>46</v>
      </c>
      <c r="AC51" s="26" t="s">
        <v>46</v>
      </c>
      <c r="AD51" s="26" t="s">
        <v>46</v>
      </c>
      <c r="AE51" s="48">
        <f>X51</f>
        <v>0.85280776250000012</v>
      </c>
      <c r="AF51" s="26" t="s">
        <v>46</v>
      </c>
      <c r="AG51" s="26" t="s">
        <v>46</v>
      </c>
      <c r="AH51" s="26" t="s">
        <v>46</v>
      </c>
      <c r="AI51" s="26" t="s">
        <v>46</v>
      </c>
      <c r="AJ51" s="26" t="s">
        <v>46</v>
      </c>
      <c r="AK51" s="26" t="s">
        <v>46</v>
      </c>
      <c r="AL51" s="26" t="s">
        <v>46</v>
      </c>
      <c r="AM51" s="26" t="s">
        <v>46</v>
      </c>
      <c r="AN51" s="26" t="s">
        <v>46</v>
      </c>
      <c r="AO51" s="74">
        <f>AE51</f>
        <v>0.85280776250000012</v>
      </c>
      <c r="AP51" s="26" t="s">
        <v>46</v>
      </c>
      <c r="AQ51" s="28"/>
    </row>
    <row r="52" spans="1:43" s="30" customFormat="1" ht="104.25" customHeight="1" x14ac:dyDescent="0.25">
      <c r="A52" s="38" t="s">
        <v>154</v>
      </c>
      <c r="B52" s="39" t="s">
        <v>155</v>
      </c>
      <c r="C52" s="40" t="s">
        <v>156</v>
      </c>
      <c r="D52" s="43" t="s">
        <v>127</v>
      </c>
      <c r="E52" s="71" t="s">
        <v>123</v>
      </c>
      <c r="F52" s="71" t="s">
        <v>123</v>
      </c>
      <c r="G52" s="27" t="s">
        <v>46</v>
      </c>
      <c r="H52" s="26" t="s">
        <v>46</v>
      </c>
      <c r="I52" s="26" t="s">
        <v>46</v>
      </c>
      <c r="J52" s="26" t="s">
        <v>46</v>
      </c>
      <c r="K52" s="72">
        <f>1.068602239/1.2</f>
        <v>0.89050186583333346</v>
      </c>
      <c r="L52" s="20">
        <v>0</v>
      </c>
      <c r="M52" s="48">
        <f>0.167286531/1.2</f>
        <v>0.1394054425</v>
      </c>
      <c r="N52" s="48">
        <f>0.901315707/1.2</f>
        <v>0.75109642249999997</v>
      </c>
      <c r="O52" s="26">
        <v>0</v>
      </c>
      <c r="P52" s="26" t="s">
        <v>46</v>
      </c>
      <c r="Q52" s="46" t="s">
        <v>46</v>
      </c>
      <c r="R52" s="26" t="s">
        <v>46</v>
      </c>
      <c r="S52" s="26" t="s">
        <v>46</v>
      </c>
      <c r="T52" s="26" t="s">
        <v>46</v>
      </c>
      <c r="U52" s="26" t="s">
        <v>46</v>
      </c>
      <c r="V52" s="26" t="s">
        <v>46</v>
      </c>
      <c r="W52" s="26" t="s">
        <v>46</v>
      </c>
      <c r="X52" s="48">
        <f>K52</f>
        <v>0.89050186583333346</v>
      </c>
      <c r="Y52" s="26" t="s">
        <v>46</v>
      </c>
      <c r="Z52" s="26" t="s">
        <v>46</v>
      </c>
      <c r="AA52" s="26" t="s">
        <v>46</v>
      </c>
      <c r="AB52" s="26" t="s">
        <v>46</v>
      </c>
      <c r="AC52" s="26" t="s">
        <v>46</v>
      </c>
      <c r="AD52" s="26" t="s">
        <v>46</v>
      </c>
      <c r="AE52" s="26" t="s">
        <v>46</v>
      </c>
      <c r="AF52" s="26" t="s">
        <v>46</v>
      </c>
      <c r="AG52" s="48">
        <f>X52</f>
        <v>0.89050186583333346</v>
      </c>
      <c r="AH52" s="26" t="s">
        <v>46</v>
      </c>
      <c r="AI52" s="26" t="s">
        <v>46</v>
      </c>
      <c r="AJ52" s="26" t="s">
        <v>46</v>
      </c>
      <c r="AK52" s="26" t="s">
        <v>46</v>
      </c>
      <c r="AL52" s="26" t="s">
        <v>46</v>
      </c>
      <c r="AM52" s="26" t="s">
        <v>46</v>
      </c>
      <c r="AN52" s="26" t="s">
        <v>46</v>
      </c>
      <c r="AO52" s="74">
        <f>AG52</f>
        <v>0.89050186583333346</v>
      </c>
      <c r="AP52" s="26" t="s">
        <v>46</v>
      </c>
      <c r="AQ52" s="28"/>
    </row>
    <row r="53" spans="1:43" s="30" customFormat="1" ht="96.75" customHeight="1" x14ac:dyDescent="0.25">
      <c r="A53" s="38" t="s">
        <v>157</v>
      </c>
      <c r="B53" s="39" t="s">
        <v>158</v>
      </c>
      <c r="C53" s="40" t="s">
        <v>159</v>
      </c>
      <c r="D53" s="43" t="s">
        <v>127</v>
      </c>
      <c r="E53" s="71" t="s">
        <v>124</v>
      </c>
      <c r="F53" s="71" t="s">
        <v>124</v>
      </c>
      <c r="G53" s="27" t="s">
        <v>46</v>
      </c>
      <c r="H53" s="26" t="s">
        <v>46</v>
      </c>
      <c r="I53" s="26" t="s">
        <v>46</v>
      </c>
      <c r="J53" s="26" t="s">
        <v>46</v>
      </c>
      <c r="K53" s="72">
        <f>1.115834458/1.2</f>
        <v>0.9298620483333333</v>
      </c>
      <c r="L53" s="20">
        <v>0</v>
      </c>
      <c r="M53" s="48">
        <f>0.174680596/1.2</f>
        <v>0.14556716333333333</v>
      </c>
      <c r="N53" s="48">
        <f>0.941153861/1.2</f>
        <v>0.78429488416666671</v>
      </c>
      <c r="O53" s="26">
        <v>0</v>
      </c>
      <c r="P53" s="26" t="s">
        <v>46</v>
      </c>
      <c r="Q53" s="46" t="s">
        <v>46</v>
      </c>
      <c r="R53" s="26" t="s">
        <v>46</v>
      </c>
      <c r="S53" s="26" t="s">
        <v>46</v>
      </c>
      <c r="T53" s="26" t="s">
        <v>46</v>
      </c>
      <c r="U53" s="26" t="s">
        <v>46</v>
      </c>
      <c r="V53" s="26" t="s">
        <v>46</v>
      </c>
      <c r="W53" s="26" t="s">
        <v>46</v>
      </c>
      <c r="X53" s="48">
        <f>K53</f>
        <v>0.9298620483333333</v>
      </c>
      <c r="Y53" s="26" t="s">
        <v>46</v>
      </c>
      <c r="Z53" s="26" t="s">
        <v>46</v>
      </c>
      <c r="AA53" s="26" t="s">
        <v>46</v>
      </c>
      <c r="AB53" s="26" t="s">
        <v>46</v>
      </c>
      <c r="AC53" s="26" t="s">
        <v>46</v>
      </c>
      <c r="AD53" s="26" t="s">
        <v>46</v>
      </c>
      <c r="AE53" s="26" t="s">
        <v>46</v>
      </c>
      <c r="AF53" s="26" t="s">
        <v>46</v>
      </c>
      <c r="AG53" s="26" t="s">
        <v>46</v>
      </c>
      <c r="AH53" s="26" t="s">
        <v>46</v>
      </c>
      <c r="AI53" s="48">
        <f>X53</f>
        <v>0.9298620483333333</v>
      </c>
      <c r="AJ53" s="26" t="s">
        <v>46</v>
      </c>
      <c r="AK53" s="26" t="s">
        <v>46</v>
      </c>
      <c r="AL53" s="26" t="s">
        <v>46</v>
      </c>
      <c r="AM53" s="26" t="s">
        <v>46</v>
      </c>
      <c r="AN53" s="26" t="s">
        <v>46</v>
      </c>
      <c r="AO53" s="74">
        <f>AI53</f>
        <v>0.9298620483333333</v>
      </c>
      <c r="AP53" s="26" t="s">
        <v>46</v>
      </c>
      <c r="AQ53" s="28"/>
    </row>
    <row r="54" spans="1:43" s="30" customFormat="1" ht="31.5" x14ac:dyDescent="0.25">
      <c r="A54" s="38" t="s">
        <v>100</v>
      </c>
      <c r="B54" s="39" t="s">
        <v>101</v>
      </c>
      <c r="C54" s="40" t="s">
        <v>45</v>
      </c>
      <c r="D54" s="43" t="s">
        <v>46</v>
      </c>
      <c r="E54" s="43" t="s">
        <v>46</v>
      </c>
      <c r="F54" s="44" t="s">
        <v>46</v>
      </c>
      <c r="G54" s="27" t="s">
        <v>46</v>
      </c>
      <c r="H54" s="26" t="s">
        <v>46</v>
      </c>
      <c r="I54" s="26" t="s">
        <v>46</v>
      </c>
      <c r="J54" s="26" t="s">
        <v>46</v>
      </c>
      <c r="K54" s="26">
        <v>0</v>
      </c>
      <c r="L54" s="20">
        <v>0</v>
      </c>
      <c r="M54" s="26">
        <v>0</v>
      </c>
      <c r="N54" s="26">
        <v>0</v>
      </c>
      <c r="O54" s="26">
        <v>0</v>
      </c>
      <c r="P54" s="26" t="s">
        <v>46</v>
      </c>
      <c r="Q54" s="41" t="s">
        <v>46</v>
      </c>
      <c r="R54" s="26" t="s">
        <v>46</v>
      </c>
      <c r="S54" s="26" t="s">
        <v>46</v>
      </c>
      <c r="T54" s="26" t="s">
        <v>46</v>
      </c>
      <c r="U54" s="26" t="s">
        <v>46</v>
      </c>
      <c r="V54" s="26" t="s">
        <v>46</v>
      </c>
      <c r="W54" s="26" t="s">
        <v>46</v>
      </c>
      <c r="X54" s="26" t="s">
        <v>46</v>
      </c>
      <c r="Y54" s="26" t="s">
        <v>46</v>
      </c>
      <c r="Z54" s="26" t="s">
        <v>46</v>
      </c>
      <c r="AA54" s="26" t="s">
        <v>46</v>
      </c>
      <c r="AB54" s="26" t="s">
        <v>46</v>
      </c>
      <c r="AC54" s="26">
        <v>0</v>
      </c>
      <c r="AD54" s="26" t="s">
        <v>46</v>
      </c>
      <c r="AE54" s="26" t="s">
        <v>46</v>
      </c>
      <c r="AF54" s="26" t="s">
        <v>46</v>
      </c>
      <c r="AG54" s="26" t="s">
        <v>46</v>
      </c>
      <c r="AH54" s="26" t="s">
        <v>46</v>
      </c>
      <c r="AI54" s="26" t="s">
        <v>46</v>
      </c>
      <c r="AJ54" s="26" t="s">
        <v>46</v>
      </c>
      <c r="AK54" s="26" t="s">
        <v>46</v>
      </c>
      <c r="AL54" s="26" t="s">
        <v>46</v>
      </c>
      <c r="AM54" s="26" t="s">
        <v>46</v>
      </c>
      <c r="AN54" s="26" t="s">
        <v>46</v>
      </c>
      <c r="AO54" s="26" t="s">
        <v>46</v>
      </c>
      <c r="AP54" s="26" t="s">
        <v>46</v>
      </c>
      <c r="AQ54" s="28"/>
    </row>
    <row r="55" spans="1:43" s="30" customFormat="1" ht="15.75" x14ac:dyDescent="0.25">
      <c r="A55" s="38" t="s">
        <v>102</v>
      </c>
      <c r="B55" s="39" t="s">
        <v>103</v>
      </c>
      <c r="C55" s="40" t="s">
        <v>45</v>
      </c>
      <c r="D55" s="43" t="s">
        <v>46</v>
      </c>
      <c r="E55" s="43" t="s">
        <v>46</v>
      </c>
      <c r="F55" s="44" t="s">
        <v>46</v>
      </c>
      <c r="G55" s="27" t="s">
        <v>46</v>
      </c>
      <c r="H55" s="26" t="s">
        <v>46</v>
      </c>
      <c r="I55" s="26" t="s">
        <v>46</v>
      </c>
      <c r="J55" s="26" t="s">
        <v>46</v>
      </c>
      <c r="K55" s="26">
        <v>0</v>
      </c>
      <c r="L55" s="20">
        <v>0</v>
      </c>
      <c r="M55" s="26">
        <v>0</v>
      </c>
      <c r="N55" s="26">
        <v>0</v>
      </c>
      <c r="O55" s="26">
        <v>0</v>
      </c>
      <c r="P55" s="26" t="s">
        <v>46</v>
      </c>
      <c r="Q55" s="41" t="s">
        <v>46</v>
      </c>
      <c r="R55" s="26" t="s">
        <v>46</v>
      </c>
      <c r="S55" s="26" t="s">
        <v>46</v>
      </c>
      <c r="T55" s="26" t="s">
        <v>46</v>
      </c>
      <c r="U55" s="26" t="s">
        <v>46</v>
      </c>
      <c r="V55" s="26" t="s">
        <v>46</v>
      </c>
      <c r="W55" s="26" t="s">
        <v>46</v>
      </c>
      <c r="X55" s="26" t="s">
        <v>46</v>
      </c>
      <c r="Y55" s="26" t="s">
        <v>46</v>
      </c>
      <c r="Z55" s="26" t="s">
        <v>46</v>
      </c>
      <c r="AA55" s="26" t="s">
        <v>46</v>
      </c>
      <c r="AB55" s="26" t="s">
        <v>46</v>
      </c>
      <c r="AC55" s="26">
        <v>0</v>
      </c>
      <c r="AD55" s="26" t="s">
        <v>46</v>
      </c>
      <c r="AE55" s="26" t="s">
        <v>46</v>
      </c>
      <c r="AF55" s="26" t="s">
        <v>46</v>
      </c>
      <c r="AG55" s="26" t="s">
        <v>46</v>
      </c>
      <c r="AH55" s="26" t="s">
        <v>46</v>
      </c>
      <c r="AI55" s="26" t="s">
        <v>46</v>
      </c>
      <c r="AJ55" s="26" t="s">
        <v>46</v>
      </c>
      <c r="AK55" s="26" t="s">
        <v>46</v>
      </c>
      <c r="AL55" s="26" t="s">
        <v>46</v>
      </c>
      <c r="AM55" s="26" t="s">
        <v>46</v>
      </c>
      <c r="AN55" s="26" t="s">
        <v>46</v>
      </c>
      <c r="AO55" s="26" t="s">
        <v>46</v>
      </c>
      <c r="AP55" s="26" t="s">
        <v>46</v>
      </c>
      <c r="AQ55" s="28"/>
    </row>
    <row r="56" spans="1:43" s="30" customFormat="1" ht="31.5" x14ac:dyDescent="0.25">
      <c r="A56" s="38" t="s">
        <v>104</v>
      </c>
      <c r="B56" s="39" t="s">
        <v>105</v>
      </c>
      <c r="C56" s="40" t="s">
        <v>45</v>
      </c>
      <c r="D56" s="43" t="s">
        <v>46</v>
      </c>
      <c r="E56" s="43" t="s">
        <v>46</v>
      </c>
      <c r="F56" s="44" t="s">
        <v>46</v>
      </c>
      <c r="G56" s="27" t="s">
        <v>46</v>
      </c>
      <c r="H56" s="26" t="s">
        <v>46</v>
      </c>
      <c r="I56" s="26" t="s">
        <v>46</v>
      </c>
      <c r="J56" s="26" t="s">
        <v>46</v>
      </c>
      <c r="K56" s="26">
        <v>0</v>
      </c>
      <c r="L56" s="20">
        <v>0</v>
      </c>
      <c r="M56" s="26">
        <v>0</v>
      </c>
      <c r="N56" s="26">
        <v>0</v>
      </c>
      <c r="O56" s="26">
        <v>0</v>
      </c>
      <c r="P56" s="26" t="s">
        <v>46</v>
      </c>
      <c r="Q56" s="41" t="s">
        <v>46</v>
      </c>
      <c r="R56" s="26" t="s">
        <v>46</v>
      </c>
      <c r="S56" s="26" t="s">
        <v>46</v>
      </c>
      <c r="T56" s="26" t="s">
        <v>46</v>
      </c>
      <c r="U56" s="26" t="s">
        <v>46</v>
      </c>
      <c r="V56" s="26" t="s">
        <v>46</v>
      </c>
      <c r="W56" s="26" t="s">
        <v>46</v>
      </c>
      <c r="X56" s="26" t="s">
        <v>46</v>
      </c>
      <c r="Y56" s="26" t="s">
        <v>46</v>
      </c>
      <c r="Z56" s="26" t="s">
        <v>46</v>
      </c>
      <c r="AA56" s="26" t="s">
        <v>46</v>
      </c>
      <c r="AB56" s="26" t="s">
        <v>46</v>
      </c>
      <c r="AC56" s="26">
        <v>0</v>
      </c>
      <c r="AD56" s="26" t="s">
        <v>46</v>
      </c>
      <c r="AE56" s="26" t="s">
        <v>46</v>
      </c>
      <c r="AF56" s="26" t="s">
        <v>46</v>
      </c>
      <c r="AG56" s="26" t="s">
        <v>46</v>
      </c>
      <c r="AH56" s="26" t="s">
        <v>46</v>
      </c>
      <c r="AI56" s="26" t="s">
        <v>46</v>
      </c>
      <c r="AJ56" s="26" t="s">
        <v>46</v>
      </c>
      <c r="AK56" s="26" t="s">
        <v>46</v>
      </c>
      <c r="AL56" s="26" t="s">
        <v>46</v>
      </c>
      <c r="AM56" s="26" t="s">
        <v>46</v>
      </c>
      <c r="AN56" s="26" t="s">
        <v>46</v>
      </c>
      <c r="AO56" s="26" t="s">
        <v>46</v>
      </c>
      <c r="AP56" s="26" t="s">
        <v>46</v>
      </c>
      <c r="AQ56" s="28"/>
    </row>
    <row r="57" spans="1:43" s="30" customFormat="1" ht="31.5" x14ac:dyDescent="0.25">
      <c r="A57" s="38" t="s">
        <v>106</v>
      </c>
      <c r="B57" s="39" t="s">
        <v>107</v>
      </c>
      <c r="C57" s="40" t="s">
        <v>45</v>
      </c>
      <c r="D57" s="43" t="s">
        <v>46</v>
      </c>
      <c r="E57" s="43" t="s">
        <v>46</v>
      </c>
      <c r="F57" s="44" t="s">
        <v>46</v>
      </c>
      <c r="G57" s="27" t="s">
        <v>46</v>
      </c>
      <c r="H57" s="26" t="s">
        <v>46</v>
      </c>
      <c r="I57" s="26" t="s">
        <v>46</v>
      </c>
      <c r="J57" s="26" t="s">
        <v>46</v>
      </c>
      <c r="K57" s="26">
        <v>0</v>
      </c>
      <c r="L57" s="20">
        <v>0</v>
      </c>
      <c r="M57" s="26">
        <v>0</v>
      </c>
      <c r="N57" s="26">
        <v>0</v>
      </c>
      <c r="O57" s="26">
        <v>0</v>
      </c>
      <c r="P57" s="26" t="s">
        <v>46</v>
      </c>
      <c r="Q57" s="41" t="s">
        <v>46</v>
      </c>
      <c r="R57" s="26" t="s">
        <v>46</v>
      </c>
      <c r="S57" s="26" t="s">
        <v>46</v>
      </c>
      <c r="T57" s="26" t="s">
        <v>46</v>
      </c>
      <c r="U57" s="26" t="s">
        <v>46</v>
      </c>
      <c r="V57" s="26" t="s">
        <v>46</v>
      </c>
      <c r="W57" s="26" t="s">
        <v>46</v>
      </c>
      <c r="X57" s="26" t="s">
        <v>46</v>
      </c>
      <c r="Y57" s="26" t="s">
        <v>46</v>
      </c>
      <c r="Z57" s="26" t="s">
        <v>46</v>
      </c>
      <c r="AA57" s="26" t="s">
        <v>46</v>
      </c>
      <c r="AB57" s="26" t="s">
        <v>46</v>
      </c>
      <c r="AC57" s="26">
        <v>0</v>
      </c>
      <c r="AD57" s="26" t="s">
        <v>46</v>
      </c>
      <c r="AE57" s="26" t="s">
        <v>46</v>
      </c>
      <c r="AF57" s="26" t="s">
        <v>46</v>
      </c>
      <c r="AG57" s="26" t="s">
        <v>46</v>
      </c>
      <c r="AH57" s="26" t="s">
        <v>46</v>
      </c>
      <c r="AI57" s="26" t="s">
        <v>46</v>
      </c>
      <c r="AJ57" s="26" t="s">
        <v>46</v>
      </c>
      <c r="AK57" s="26" t="s">
        <v>46</v>
      </c>
      <c r="AL57" s="26" t="s">
        <v>46</v>
      </c>
      <c r="AM57" s="26" t="s">
        <v>46</v>
      </c>
      <c r="AN57" s="26" t="s">
        <v>46</v>
      </c>
      <c r="AO57" s="26" t="s">
        <v>46</v>
      </c>
      <c r="AP57" s="26" t="s">
        <v>46</v>
      </c>
      <c r="AQ57" s="28"/>
    </row>
    <row r="58" spans="1:43" s="30" customFormat="1" ht="15.75" x14ac:dyDescent="0.25">
      <c r="A58" s="38" t="s">
        <v>108</v>
      </c>
      <c r="B58" s="39" t="s">
        <v>109</v>
      </c>
      <c r="C58" s="40" t="s">
        <v>45</v>
      </c>
      <c r="D58" s="43" t="s">
        <v>46</v>
      </c>
      <c r="E58" s="43" t="s">
        <v>46</v>
      </c>
      <c r="F58" s="44" t="s">
        <v>46</v>
      </c>
      <c r="G58" s="27" t="s">
        <v>46</v>
      </c>
      <c r="H58" s="26" t="s">
        <v>46</v>
      </c>
      <c r="I58" s="26" t="s">
        <v>46</v>
      </c>
      <c r="J58" s="26" t="s">
        <v>46</v>
      </c>
      <c r="K58" s="26">
        <v>0</v>
      </c>
      <c r="L58" s="20">
        <v>0</v>
      </c>
      <c r="M58" s="26">
        <v>0</v>
      </c>
      <c r="N58" s="26">
        <v>0</v>
      </c>
      <c r="O58" s="26">
        <v>0</v>
      </c>
      <c r="P58" s="26" t="s">
        <v>46</v>
      </c>
      <c r="Q58" s="41" t="s">
        <v>46</v>
      </c>
      <c r="R58" s="26" t="s">
        <v>46</v>
      </c>
      <c r="S58" s="26" t="s">
        <v>46</v>
      </c>
      <c r="T58" s="26" t="s">
        <v>46</v>
      </c>
      <c r="U58" s="26" t="s">
        <v>46</v>
      </c>
      <c r="V58" s="26" t="s">
        <v>46</v>
      </c>
      <c r="W58" s="26" t="s">
        <v>46</v>
      </c>
      <c r="X58" s="26" t="s">
        <v>46</v>
      </c>
      <c r="Y58" s="26" t="s">
        <v>46</v>
      </c>
      <c r="Z58" s="26" t="s">
        <v>46</v>
      </c>
      <c r="AA58" s="26" t="s">
        <v>46</v>
      </c>
      <c r="AB58" s="26" t="s">
        <v>46</v>
      </c>
      <c r="AC58" s="26">
        <v>0</v>
      </c>
      <c r="AD58" s="26" t="s">
        <v>46</v>
      </c>
      <c r="AE58" s="26" t="s">
        <v>46</v>
      </c>
      <c r="AF58" s="26" t="s">
        <v>46</v>
      </c>
      <c r="AG58" s="26" t="s">
        <v>46</v>
      </c>
      <c r="AH58" s="26" t="s">
        <v>46</v>
      </c>
      <c r="AI58" s="26" t="s">
        <v>46</v>
      </c>
      <c r="AJ58" s="26" t="s">
        <v>46</v>
      </c>
      <c r="AK58" s="26" t="s">
        <v>46</v>
      </c>
      <c r="AL58" s="26" t="s">
        <v>46</v>
      </c>
      <c r="AM58" s="26" t="s">
        <v>46</v>
      </c>
      <c r="AN58" s="26" t="s">
        <v>46</v>
      </c>
      <c r="AO58" s="26" t="s">
        <v>46</v>
      </c>
      <c r="AP58" s="26" t="s">
        <v>46</v>
      </c>
      <c r="AQ58" s="28"/>
    </row>
    <row r="59" spans="1:43" s="30" customFormat="1" ht="31.5" x14ac:dyDescent="0.25">
      <c r="A59" s="38" t="s">
        <v>110</v>
      </c>
      <c r="B59" s="39" t="s">
        <v>111</v>
      </c>
      <c r="C59" s="40" t="s">
        <v>45</v>
      </c>
      <c r="D59" s="43" t="s">
        <v>46</v>
      </c>
      <c r="E59" s="43" t="s">
        <v>46</v>
      </c>
      <c r="F59" s="44" t="s">
        <v>46</v>
      </c>
      <c r="G59" s="27" t="s">
        <v>46</v>
      </c>
      <c r="H59" s="26" t="s">
        <v>46</v>
      </c>
      <c r="I59" s="26" t="s">
        <v>46</v>
      </c>
      <c r="J59" s="26" t="s">
        <v>46</v>
      </c>
      <c r="K59" s="26">
        <v>0</v>
      </c>
      <c r="L59" s="20">
        <v>0</v>
      </c>
      <c r="M59" s="26">
        <v>0</v>
      </c>
      <c r="N59" s="26">
        <v>0</v>
      </c>
      <c r="O59" s="26">
        <v>0</v>
      </c>
      <c r="P59" s="26" t="s">
        <v>46</v>
      </c>
      <c r="Q59" s="41" t="s">
        <v>46</v>
      </c>
      <c r="R59" s="26" t="s">
        <v>46</v>
      </c>
      <c r="S59" s="26" t="s">
        <v>46</v>
      </c>
      <c r="T59" s="26" t="s">
        <v>46</v>
      </c>
      <c r="U59" s="26" t="s">
        <v>46</v>
      </c>
      <c r="V59" s="26" t="s">
        <v>46</v>
      </c>
      <c r="W59" s="26" t="s">
        <v>46</v>
      </c>
      <c r="X59" s="26" t="s">
        <v>46</v>
      </c>
      <c r="Y59" s="26" t="s">
        <v>46</v>
      </c>
      <c r="Z59" s="26" t="s">
        <v>46</v>
      </c>
      <c r="AA59" s="26" t="s">
        <v>46</v>
      </c>
      <c r="AB59" s="26" t="s">
        <v>46</v>
      </c>
      <c r="AC59" s="26">
        <v>0</v>
      </c>
      <c r="AD59" s="26" t="s">
        <v>46</v>
      </c>
      <c r="AE59" s="26" t="s">
        <v>46</v>
      </c>
      <c r="AF59" s="26" t="s">
        <v>46</v>
      </c>
      <c r="AG59" s="26" t="s">
        <v>46</v>
      </c>
      <c r="AH59" s="26" t="s">
        <v>46</v>
      </c>
      <c r="AI59" s="26" t="s">
        <v>46</v>
      </c>
      <c r="AJ59" s="26" t="s">
        <v>46</v>
      </c>
      <c r="AK59" s="26" t="s">
        <v>46</v>
      </c>
      <c r="AL59" s="26" t="s">
        <v>46</v>
      </c>
      <c r="AM59" s="26" t="s">
        <v>46</v>
      </c>
      <c r="AN59" s="26" t="s">
        <v>46</v>
      </c>
      <c r="AO59" s="26" t="s">
        <v>46</v>
      </c>
      <c r="AP59" s="26" t="s">
        <v>46</v>
      </c>
      <c r="AQ59" s="28"/>
    </row>
    <row r="60" spans="1:43" s="30" customFormat="1" ht="15.75" x14ac:dyDescent="0.25">
      <c r="A60" s="38" t="s">
        <v>112</v>
      </c>
      <c r="B60" s="39" t="s">
        <v>113</v>
      </c>
      <c r="C60" s="40" t="s">
        <v>45</v>
      </c>
      <c r="D60" s="43" t="s">
        <v>46</v>
      </c>
      <c r="E60" s="43" t="s">
        <v>46</v>
      </c>
      <c r="F60" s="44" t="s">
        <v>46</v>
      </c>
      <c r="G60" s="27" t="s">
        <v>46</v>
      </c>
      <c r="H60" s="26" t="s">
        <v>46</v>
      </c>
      <c r="I60" s="26" t="s">
        <v>46</v>
      </c>
      <c r="J60" s="26" t="s">
        <v>46</v>
      </c>
      <c r="K60" s="26">
        <f>SUM(K61:K62)</f>
        <v>3.9031666666666665</v>
      </c>
      <c r="L60" s="20">
        <v>0</v>
      </c>
      <c r="M60" s="26">
        <v>0</v>
      </c>
      <c r="N60" s="26">
        <v>0</v>
      </c>
      <c r="O60" s="26">
        <f>SUM(O61:O62)</f>
        <v>3.9031666666666665</v>
      </c>
      <c r="P60" s="26" t="s">
        <v>46</v>
      </c>
      <c r="Q60" s="41" t="s">
        <v>46</v>
      </c>
      <c r="R60" s="26" t="s">
        <v>46</v>
      </c>
      <c r="S60" s="26" t="s">
        <v>46</v>
      </c>
      <c r="T60" s="26" t="s">
        <v>46</v>
      </c>
      <c r="U60" s="26" t="s">
        <v>46</v>
      </c>
      <c r="V60" s="26" t="s">
        <v>46</v>
      </c>
      <c r="W60" s="26" t="s">
        <v>46</v>
      </c>
      <c r="X60" s="26">
        <f>X61+X62</f>
        <v>3.9031666666666665</v>
      </c>
      <c r="Y60" s="26" t="s">
        <v>46</v>
      </c>
      <c r="Z60" s="26" t="s">
        <v>46</v>
      </c>
      <c r="AA60" s="26" t="s">
        <v>46</v>
      </c>
      <c r="AB60" s="26" t="s">
        <v>46</v>
      </c>
      <c r="AC60" s="26">
        <f>SUM(AC61:AC62)</f>
        <v>0</v>
      </c>
      <c r="AD60" s="26" t="s">
        <v>46</v>
      </c>
      <c r="AE60" s="26" t="s">
        <v>46</v>
      </c>
      <c r="AF60" s="26" t="s">
        <v>46</v>
      </c>
      <c r="AG60" s="26">
        <f>AG61</f>
        <v>2.0955833333333334</v>
      </c>
      <c r="AH60" s="26" t="s">
        <v>46</v>
      </c>
      <c r="AI60" s="26">
        <f>AI62</f>
        <v>1.8075833333333333</v>
      </c>
      <c r="AJ60" s="26" t="s">
        <v>46</v>
      </c>
      <c r="AK60" s="26" t="s">
        <v>46</v>
      </c>
      <c r="AL60" s="26" t="s">
        <v>46</v>
      </c>
      <c r="AM60" s="26" t="s">
        <v>46</v>
      </c>
      <c r="AN60" s="26" t="s">
        <v>46</v>
      </c>
      <c r="AO60" s="26">
        <f>SUM(AO61:AO62)</f>
        <v>3.9031666666666665</v>
      </c>
      <c r="AP60" s="26" t="s">
        <v>46</v>
      </c>
      <c r="AQ60" s="28"/>
    </row>
    <row r="61" spans="1:43" ht="36.75" customHeight="1" x14ac:dyDescent="0.25">
      <c r="A61" s="45" t="s">
        <v>143</v>
      </c>
      <c r="B61" s="39" t="s">
        <v>160</v>
      </c>
      <c r="C61" s="40" t="s">
        <v>161</v>
      </c>
      <c r="D61" s="43" t="s">
        <v>127</v>
      </c>
      <c r="E61" s="71" t="s">
        <v>123</v>
      </c>
      <c r="F61" s="71" t="s">
        <v>123</v>
      </c>
      <c r="G61" s="27" t="s">
        <v>46</v>
      </c>
      <c r="H61" s="26" t="s">
        <v>46</v>
      </c>
      <c r="I61" s="26" t="s">
        <v>46</v>
      </c>
      <c r="J61" s="26" t="s">
        <v>46</v>
      </c>
      <c r="K61" s="48">
        <f>2.5147/1.2</f>
        <v>2.0955833333333334</v>
      </c>
      <c r="L61" s="20">
        <v>0</v>
      </c>
      <c r="M61" s="26">
        <v>0</v>
      </c>
      <c r="N61" s="26">
        <v>0</v>
      </c>
      <c r="O61" s="48">
        <f>2.5147/1.2</f>
        <v>2.0955833333333334</v>
      </c>
      <c r="P61" s="26" t="s">
        <v>46</v>
      </c>
      <c r="Q61" s="46" t="s">
        <v>46</v>
      </c>
      <c r="R61" s="26" t="s">
        <v>46</v>
      </c>
      <c r="S61" s="26" t="s">
        <v>46</v>
      </c>
      <c r="T61" s="26" t="s">
        <v>46</v>
      </c>
      <c r="U61" s="26" t="s">
        <v>46</v>
      </c>
      <c r="V61" s="26" t="s">
        <v>46</v>
      </c>
      <c r="W61" s="26" t="s">
        <v>46</v>
      </c>
      <c r="X61" s="48">
        <f>O61</f>
        <v>2.0955833333333334</v>
      </c>
      <c r="Y61" s="26" t="s">
        <v>46</v>
      </c>
      <c r="Z61" s="26" t="s">
        <v>46</v>
      </c>
      <c r="AA61" s="26" t="s">
        <v>46</v>
      </c>
      <c r="AB61" s="26" t="s">
        <v>46</v>
      </c>
      <c r="AC61" s="26" t="s">
        <v>46</v>
      </c>
      <c r="AD61" s="26" t="s">
        <v>46</v>
      </c>
      <c r="AE61" s="26" t="s">
        <v>46</v>
      </c>
      <c r="AF61" s="26" t="s">
        <v>46</v>
      </c>
      <c r="AG61" s="48">
        <f>2.5147/1.2</f>
        <v>2.0955833333333334</v>
      </c>
      <c r="AH61" s="26" t="s">
        <v>46</v>
      </c>
      <c r="AI61" s="26" t="s">
        <v>46</v>
      </c>
      <c r="AJ61" s="26" t="s">
        <v>46</v>
      </c>
      <c r="AK61" s="26" t="s">
        <v>46</v>
      </c>
      <c r="AL61" s="26" t="s">
        <v>46</v>
      </c>
      <c r="AM61" s="26" t="s">
        <v>46</v>
      </c>
      <c r="AN61" s="26" t="s">
        <v>46</v>
      </c>
      <c r="AO61" s="48">
        <f>AG61</f>
        <v>2.0955833333333334</v>
      </c>
      <c r="AP61" s="26" t="s">
        <v>46</v>
      </c>
      <c r="AQ61" s="40"/>
    </row>
    <row r="62" spans="1:43" ht="31.5" x14ac:dyDescent="0.25">
      <c r="A62" s="45" t="s">
        <v>144</v>
      </c>
      <c r="B62" s="47" t="s">
        <v>162</v>
      </c>
      <c r="C62" s="40" t="s">
        <v>163</v>
      </c>
      <c r="D62" s="43" t="s">
        <v>127</v>
      </c>
      <c r="E62" s="71" t="s">
        <v>124</v>
      </c>
      <c r="F62" s="71" t="s">
        <v>124</v>
      </c>
      <c r="G62" s="27" t="s">
        <v>46</v>
      </c>
      <c r="H62" s="26" t="s">
        <v>46</v>
      </c>
      <c r="I62" s="26" t="s">
        <v>46</v>
      </c>
      <c r="J62" s="26" t="s">
        <v>46</v>
      </c>
      <c r="K62" s="48">
        <f>2.1691/1.2</f>
        <v>1.8075833333333333</v>
      </c>
      <c r="L62" s="20">
        <v>0</v>
      </c>
      <c r="M62" s="26">
        <v>0</v>
      </c>
      <c r="N62" s="26">
        <v>0</v>
      </c>
      <c r="O62" s="48">
        <f>2.1691/1.2</f>
        <v>1.8075833333333333</v>
      </c>
      <c r="P62" s="26" t="s">
        <v>46</v>
      </c>
      <c r="Q62" s="46" t="s">
        <v>46</v>
      </c>
      <c r="R62" s="26" t="s">
        <v>46</v>
      </c>
      <c r="S62" s="26" t="s">
        <v>46</v>
      </c>
      <c r="T62" s="26" t="s">
        <v>46</v>
      </c>
      <c r="U62" s="26" t="s">
        <v>46</v>
      </c>
      <c r="V62" s="26" t="s">
        <v>46</v>
      </c>
      <c r="W62" s="26" t="s">
        <v>46</v>
      </c>
      <c r="X62" s="48">
        <f>O62</f>
        <v>1.8075833333333333</v>
      </c>
      <c r="Y62" s="26" t="s">
        <v>46</v>
      </c>
      <c r="Z62" s="26" t="s">
        <v>46</v>
      </c>
      <c r="AA62" s="26" t="s">
        <v>46</v>
      </c>
      <c r="AB62" s="26" t="s">
        <v>46</v>
      </c>
      <c r="AC62" s="26" t="s">
        <v>46</v>
      </c>
      <c r="AD62" s="26" t="s">
        <v>46</v>
      </c>
      <c r="AE62" s="26" t="s">
        <v>46</v>
      </c>
      <c r="AF62" s="26" t="s">
        <v>46</v>
      </c>
      <c r="AG62" s="26" t="s">
        <v>46</v>
      </c>
      <c r="AH62" s="26" t="s">
        <v>46</v>
      </c>
      <c r="AI62" s="48">
        <f>2.1691/1.2</f>
        <v>1.8075833333333333</v>
      </c>
      <c r="AJ62" s="26" t="s">
        <v>46</v>
      </c>
      <c r="AK62" s="26" t="s">
        <v>46</v>
      </c>
      <c r="AL62" s="26" t="s">
        <v>46</v>
      </c>
      <c r="AM62" s="26" t="s">
        <v>46</v>
      </c>
      <c r="AN62" s="26" t="s">
        <v>46</v>
      </c>
      <c r="AO62" s="48">
        <f>AI62</f>
        <v>1.8075833333333333</v>
      </c>
      <c r="AP62" s="26" t="s">
        <v>46</v>
      </c>
      <c r="AQ62" s="40"/>
    </row>
  </sheetData>
  <mergeCells count="33">
    <mergeCell ref="U14:Z14"/>
    <mergeCell ref="AA14:AB15"/>
    <mergeCell ref="AQ14:AQ16"/>
    <mergeCell ref="AE15:AF15"/>
    <mergeCell ref="AG15:AH15"/>
    <mergeCell ref="AI15:AJ15"/>
    <mergeCell ref="AM15:AN15"/>
    <mergeCell ref="AO15:AO16"/>
    <mergeCell ref="AC15:AD15"/>
    <mergeCell ref="AC14:AP14"/>
    <mergeCell ref="AK15:AL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P15:AP16"/>
    <mergeCell ref="A12:AQ12"/>
    <mergeCell ref="A4:AQ4"/>
    <mergeCell ref="A6:AQ6"/>
    <mergeCell ref="A7:AQ7"/>
    <mergeCell ref="A9:AQ9"/>
    <mergeCell ref="A11:N11"/>
  </mergeCells>
  <conditionalFormatting sqref="A26:C43 A54:C60">
    <cfRule type="cellIs" dxfId="23" priority="45" operator="equal">
      <formula>0</formula>
    </cfRule>
  </conditionalFormatting>
  <conditionalFormatting sqref="A36:F43 D44:F53 A63:AJ2071 D61:AJ62 A54:AB60 G45:J53 L45:AB53 G36:AB44 AC18:AJ60 AM18:AQ2071 AC51:AP53">
    <cfRule type="expression" dxfId="22" priority="43">
      <formula>OR($A18="0.1",$A18="0.2",$A18="0.3",$A18="0.4",$A18="0.5",$A18="0.6",$A18="1.2.1",$A18="1.2.2",$A18="1.2.3",$A18="1.2.4")</formula>
    </cfRule>
    <cfRule type="expression" dxfId="21" priority="44">
      <formula>OR($A18="0",$A18="1.1",$A18="1.2",$A18="1.3",$A18="1.4",$A18="1.5",$A18="1.6")</formula>
    </cfRule>
  </conditionalFormatting>
  <conditionalFormatting sqref="A18:AB35">
    <cfRule type="expression" dxfId="20" priority="68">
      <formula>OR($A18="0.1",$A18="0.2",$A18="0.3",$A18="0.4",$A18="0.5",$A18="0.6",$A18="1.2.1",$A18="1.2.2",$A18="1.2.3",$A18="1.2.4")</formula>
    </cfRule>
    <cfRule type="expression" dxfId="19" priority="69">
      <formula>OR($A18="0",$A18="1.1",$A18="1.2",$A18="1.3",$A18="1.4",$A18="1.5",$A18="1.6")</formula>
    </cfRule>
  </conditionalFormatting>
  <conditionalFormatting sqref="A54:AJ60 D44:AJ44 D61:AJ62 A63:AJ2071 D45:J53 A18:AJ43 L45:AJ53 AM18:AQ2071 AC51:AP53">
    <cfRule type="expression" dxfId="18" priority="30">
      <formula>OR($A18="1.2.1.1",$A18="1.2.1.2",$A18="1.2.2.1",$A18="1.2.2.2",$A18="1.2.4.1",$A18="1.2.4.2",$A18="1.1.1",$A18="1.1.2",$A18="1.1.3",$A18="1.1.4")</formula>
    </cfRule>
  </conditionalFormatting>
  <conditionalFormatting sqref="AQ61:AQ62">
    <cfRule type="cellIs" dxfId="17" priority="52" operator="equal">
      <formula>0</formula>
    </cfRule>
  </conditionalFormatting>
  <conditionalFormatting sqref="A44:C53">
    <cfRule type="cellIs" dxfId="16" priority="14" operator="equal">
      <formula>0</formula>
    </cfRule>
  </conditionalFormatting>
  <conditionalFormatting sqref="A44:C53">
    <cfRule type="expression" dxfId="15" priority="11">
      <formula>OR($A44="1.2.1.1",$A44="1.2.1.2",$A44="1.2.2.1",$A44="1.2.2.2",$A44="1.2.4.1",$A44="1.2.4.2",$A44="1.1.1",$A44="1.1.2",$A44="1.1.3",$A44="1.1.4")</formula>
    </cfRule>
    <cfRule type="expression" dxfId="14" priority="12">
      <formula>OR($A44="0.1",$A44="0.2",$A44="0.3",$A44="0.4",$A44="0.5",$A44="0.6",$A44="1.2.1",$A44="1.2.2",$A44="1.2.3",$A44="1.2.4")</formula>
    </cfRule>
    <cfRule type="expression" dxfId="13" priority="13">
      <formula>OR($A44="0",$A44="1.1",$A44="1.2",$A44="1.3",$A44="1.4",$A44="1.5",$A44="1.6")</formula>
    </cfRule>
  </conditionalFormatting>
  <conditionalFormatting sqref="A61:C62">
    <cfRule type="cellIs" dxfId="12" priority="10" operator="equal">
      <formula>0</formula>
    </cfRule>
  </conditionalFormatting>
  <conditionalFormatting sqref="A61:C62">
    <cfRule type="expression" dxfId="11" priority="7">
      <formula>OR($A61="1.2.1.1",$A61="1.2.1.2",$A61="1.2.2.1",$A61="1.2.2.2",$A61="1.2.4.1",$A61="1.2.4.2",$A61="1.1.1",$A61="1.1.2",$A61="1.1.3",$A61="1.1.4")</formula>
    </cfRule>
    <cfRule type="expression" dxfId="10" priority="8">
      <formula>OR($A61="0.1",$A61="0.2",$A61="0.3",$A61="0.4",$A61="0.5",$A61="0.6",$A61="1.2.1",$A61="1.2.2",$A61="1.2.3",$A61="1.2.4")</formula>
    </cfRule>
    <cfRule type="expression" dxfId="9" priority="9">
      <formula>OR($A61="0",$A61="1.1",$A61="1.2",$A61="1.3",$A61="1.4",$A61="1.5",$A61="1.6")</formula>
    </cfRule>
  </conditionalFormatting>
  <conditionalFormatting sqref="K45:K53">
    <cfRule type="expression" dxfId="8" priority="4">
      <formula>OR($A45="1.2.1.1",$A45="1.2.1.2",$A45="1.2.2.1",$A45="1.2.2.2",$A45="1.2.4.1",$A45="1.2.4.2",$A45="1.1.1",$A45="1.1.2",$A45="1.1.3",$A45="1.1.4")</formula>
    </cfRule>
    <cfRule type="expression" dxfId="7" priority="5">
      <formula>OR($A45="0.1",$A45="0.2",$A45="0.3",$A45="0.4",$A45="0.5",$A45="0.6",$A45="1.2.1",$A45="1.2.2",$A45="1.2.3",$A45="1.2.4")</formula>
    </cfRule>
    <cfRule type="expression" dxfId="6" priority="6">
      <formula>OR($A45="0",$A45="1.1",$A45="1.2",$A45="1.3",$A45="1.4",$A45="1.5",$A45="1.6")</formula>
    </cfRule>
  </conditionalFormatting>
  <conditionalFormatting sqref="AK18:AL2071">
    <cfRule type="expression" dxfId="2" priority="2">
      <formula>OR($A18="0.1",$A18="0.2",$A18="0.3",$A18="0.4",$A18="0.5",$A18="0.6",$A18="1.2.1",$A18="1.2.2",$A18="1.2.3",$A18="1.2.4")</formula>
    </cfRule>
    <cfRule type="expression" dxfId="1" priority="3">
      <formula>OR($A18="0",$A18="1.1",$A18="1.2",$A18="1.3",$A18="1.4",$A18="1.5",$A18="1.6")</formula>
    </cfRule>
  </conditionalFormatting>
  <conditionalFormatting sqref="AK18:AL2071">
    <cfRule type="expression" dxfId="0" priority="1">
      <formula>OR($A18="1.2.1.1",$A18="1.2.1.2",$A18="1.2.2.1",$A18="1.2.2.2",$A18="1.2.4.1",$A18="1.2.4.2",$A18="1.1.1",$A18="1.1.2",$A18="1.1.3",$A18="1.1.4")</formula>
    </cfRule>
  </conditionalFormatting>
  <pageMargins left="0.70866141732283472" right="0.70866141732283472" top="0.74803149606299213" bottom="0.74803149606299213" header="0.31496062992125984" footer="0.31496062992125984"/>
  <pageSetup paperSize="8" scale="3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ф3</vt:lpstr>
      <vt:lpstr>ф3!Заголовки_для_печати</vt:lpstr>
      <vt:lpstr>ф3!Область_печати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dcterms:created xsi:type="dcterms:W3CDTF">2023-07-06T06:40:05Z</dcterms:created>
  <dcterms:modified xsi:type="dcterms:W3CDTF">2025-04-25T05:00:55Z</dcterms:modified>
</cp:coreProperties>
</file>